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3"/>
  </bookViews>
  <sheets>
    <sheet name="copertina" sheetId="1" r:id="rId1"/>
    <sheet name="Profilo missione" sheetId="2" r:id="rId2"/>
    <sheet name="Linee GE" sheetId="3" r:id="rId3"/>
    <sheet name="Turni" sheetId="4" r:id="rId4"/>
  </sheets>
  <externalReferences>
    <externalReference r:id="rId7"/>
  </externalReferences>
  <definedNames>
    <definedName name="_xlnm.Print_Area" localSheetId="2">'Linee GE'!$A$1:$W$9</definedName>
    <definedName name="_xlnm.Print_Area" localSheetId="1">'Profilo missione'!$A$3:$Y$21</definedName>
  </definedNames>
  <calcPr fullCalcOnLoad="1"/>
</workbook>
</file>

<file path=xl/sharedStrings.xml><?xml version="1.0" encoding="utf-8"?>
<sst xmlns="http://schemas.openxmlformats.org/spreadsheetml/2006/main" count="164" uniqueCount="132">
  <si>
    <t>orari / frequenza dei passaggi / turni macchina / sosta notturna deposito</t>
  </si>
  <si>
    <t>durata sosta al capolinea</t>
  </si>
  <si>
    <t xml:space="preserve"> percorrenza giornaliera media</t>
  </si>
  <si>
    <t xml:space="preserve"> percorrenza giornaliera massima</t>
  </si>
  <si>
    <t xml:space="preserve"> percorrenza annua prevista</t>
  </si>
  <si>
    <t>Orografia della linea</t>
  </si>
  <si>
    <t>Distanza del capolinea dal deposito</t>
  </si>
  <si>
    <t>Stazione di ricarica capolinea</t>
  </si>
  <si>
    <t>Distanza tra le fermate</t>
  </si>
  <si>
    <t>Velocità commerciale</t>
  </si>
  <si>
    <t>Tipologia del fondo stradale e stato di conservazione dello stesso</t>
  </si>
  <si>
    <t>Ricarica in linea</t>
  </si>
  <si>
    <t>Linea</t>
  </si>
  <si>
    <t>Dep 1</t>
  </si>
  <si>
    <t>Dep 2</t>
  </si>
  <si>
    <t>IMPEGNO</t>
  </si>
  <si>
    <t>MIV NI</t>
  </si>
  <si>
    <t>MIV SP</t>
  </si>
  <si>
    <t>Frequenza</t>
  </si>
  <si>
    <t>Turni macchina</t>
  </si>
  <si>
    <t>Turni macchina per sosta notturna</t>
  </si>
  <si>
    <t>sosta notturna media</t>
  </si>
  <si>
    <t>Dislivello</t>
  </si>
  <si>
    <t>Pendenza media</t>
  </si>
  <si>
    <t>Dep 1
Capolinea 1</t>
  </si>
  <si>
    <t xml:space="preserve"> Dep 1
Capolinea 2</t>
  </si>
  <si>
    <t>Dep 1
Ing. Linea</t>
  </si>
  <si>
    <t>7. Dep 2
Capolinea 2</t>
  </si>
  <si>
    <t>7. Dep 2
Ing. Linea</t>
  </si>
  <si>
    <t>NI</t>
  </si>
  <si>
    <t>15-15-15-15</t>
  </si>
  <si>
    <t>Minimo 10 min a giro (A + R)
5 + 5 min oppure 
3 + 7 min</t>
  </si>
  <si>
    <t>No</t>
  </si>
  <si>
    <t>GE</t>
  </si>
  <si>
    <t>14,5-20-20-22</t>
  </si>
  <si>
    <t>sconnesso con presenza di dossi artificiali</t>
  </si>
  <si>
    <t>17/</t>
  </si>
  <si>
    <t>no el.</t>
  </si>
  <si>
    <t>10-10,5-10,5-12,5</t>
  </si>
  <si>
    <t>15-18-15-16</t>
  </si>
  <si>
    <t>58/</t>
  </si>
  <si>
    <t>16,5-22,5-22,5-19,5</t>
  </si>
  <si>
    <t>10,5-13-13-12,5</t>
  </si>
  <si>
    <t>12-12-12-12</t>
  </si>
  <si>
    <t>11,5-17-14,5-15</t>
  </si>
  <si>
    <t>SP</t>
  </si>
  <si>
    <t>f.s.</t>
  </si>
  <si>
    <t>da indicazioni Nicolello</t>
  </si>
  <si>
    <t>DOTAZIONE</t>
  </si>
  <si>
    <t>GERBIDO</t>
  </si>
  <si>
    <t>58b</t>
  </si>
  <si>
    <t>TOTALE GERBIDO</t>
  </si>
  <si>
    <t>NIZZA</t>
  </si>
  <si>
    <t>TOTALE NIZZA</t>
  </si>
  <si>
    <t>SAN PAOLO</t>
  </si>
  <si>
    <t>TOTALE SAN PAOLO</t>
  </si>
  <si>
    <t>TOTALE GENERALE</t>
  </si>
  <si>
    <t>FORNITURA DI AUTOBUS ELETTRICI 12 m</t>
  </si>
  <si>
    <t>ALLEGATO N. 8</t>
  </si>
  <si>
    <t>PROFILO DI MISSIONE</t>
  </si>
  <si>
    <r>
      <t>1.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Orari / frequenza dei passaggi / turni macchina / sosta notturna deposito</t>
    </r>
  </si>
  <si>
    <r>
      <t>2.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Durata sosta al capolinea</t>
    </r>
  </si>
  <si>
    <r>
      <t>3.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Percorrenza giornaliera media</t>
    </r>
  </si>
  <si>
    <r>
      <t>4.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Percorrenza giornaliera massima</t>
    </r>
  </si>
  <si>
    <r>
      <t>5.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Percorrenza annua prevista</t>
    </r>
  </si>
  <si>
    <r>
      <t>6.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Orografia della linea</t>
    </r>
  </si>
  <si>
    <r>
      <t>7.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Distanza del capolinea dal deposito</t>
    </r>
  </si>
  <si>
    <r>
      <t>8.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Distanza tra le fermate</t>
    </r>
  </si>
  <si>
    <r>
      <t>9.</t>
    </r>
    <r>
      <rPr>
        <b/>
        <sz val="7"/>
        <color indexed="8"/>
        <rFont val="Times New Roman"/>
        <family val="1"/>
      </rPr>
      <t xml:space="preserve">         </t>
    </r>
    <r>
      <rPr>
        <b/>
        <sz val="12"/>
        <color indexed="8"/>
        <rFont val="Arial"/>
        <family val="2"/>
      </rPr>
      <t>Velocità commerciale</t>
    </r>
  </si>
  <si>
    <r>
      <t>10.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Tipologia del fondo stradale e stato di conservazione dello stesso</t>
    </r>
  </si>
  <si>
    <r>
      <t>11.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Arial"/>
        <family val="2"/>
      </rPr>
      <t>Stazione di ricarica capolinea</t>
    </r>
  </si>
  <si>
    <t>12.    Potenza massima</t>
  </si>
  <si>
    <t>Potenza massima
ricarica
[kW]</t>
  </si>
  <si>
    <t>TURNI VETTURA LINEE ELETTRICHE</t>
  </si>
  <si>
    <t>BUS NR.</t>
  </si>
  <si>
    <t>LINEA</t>
  </si>
  <si>
    <t>(2)</t>
  </si>
  <si>
    <t>(3-18)</t>
  </si>
  <si>
    <t>(4)</t>
  </si>
  <si>
    <t>58 - 58B</t>
  </si>
  <si>
    <t>(1-8)</t>
  </si>
  <si>
    <t>4(3 -27)</t>
  </si>
  <si>
    <t>(5 -28)</t>
  </si>
  <si>
    <t>(24 -9)</t>
  </si>
  <si>
    <t>(7)</t>
  </si>
  <si>
    <t>(21)</t>
  </si>
  <si>
    <t>(23)</t>
  </si>
  <si>
    <t>(25 )</t>
  </si>
  <si>
    <t>(6 -29)</t>
  </si>
  <si>
    <t>(22)</t>
  </si>
  <si>
    <t>(11)</t>
  </si>
  <si>
    <t>(26 -10)</t>
  </si>
  <si>
    <t>(1-13)</t>
  </si>
  <si>
    <t>(3)</t>
  </si>
  <si>
    <t>(4-11)</t>
  </si>
  <si>
    <t>(5)</t>
  </si>
  <si>
    <t>(6-10)</t>
  </si>
  <si>
    <t>(8)</t>
  </si>
  <si>
    <t>(9)</t>
  </si>
  <si>
    <t>(12)</t>
  </si>
  <si>
    <r>
      <rPr>
        <sz val="10"/>
        <rFont val="Arial"/>
        <family val="2"/>
      </rPr>
      <t>(1-20)</t>
    </r>
  </si>
  <si>
    <r>
      <rPr>
        <sz val="10"/>
        <rFont val="Arial"/>
        <family val="2"/>
      </rPr>
      <t>(5)</t>
    </r>
  </si>
  <si>
    <r>
      <rPr>
        <sz val="10"/>
        <rFont val="Arial"/>
        <family val="2"/>
      </rPr>
      <t>(6)</t>
    </r>
  </si>
  <si>
    <r>
      <rPr>
        <sz val="10"/>
        <rFont val="Arial"/>
        <family val="2"/>
      </rPr>
      <t>(7-17)</t>
    </r>
  </si>
  <si>
    <r>
      <rPr>
        <sz val="10"/>
        <rFont val="Arial"/>
        <family val="2"/>
      </rPr>
      <t>(8-15)</t>
    </r>
  </si>
  <si>
    <r>
      <rPr>
        <sz val="10"/>
        <rFont val="Arial"/>
        <family val="2"/>
      </rPr>
      <t>(9-14)</t>
    </r>
  </si>
  <si>
    <r>
      <rPr>
        <sz val="10"/>
        <rFont val="Arial"/>
        <family val="2"/>
      </rPr>
      <t>(10)</t>
    </r>
  </si>
  <si>
    <r>
      <rPr>
        <sz val="10"/>
        <rFont val="Arial"/>
        <family val="2"/>
      </rPr>
      <t>(11-16)</t>
    </r>
  </si>
  <si>
    <r>
      <rPr>
        <sz val="10"/>
        <rFont val="Arial"/>
        <family val="2"/>
      </rPr>
      <t>(12-19)</t>
    </r>
  </si>
  <si>
    <r>
      <rPr>
        <sz val="10"/>
        <rFont val="Arial"/>
        <family val="2"/>
      </rPr>
      <t>(13)</t>
    </r>
  </si>
  <si>
    <r>
      <rPr>
        <sz val="10"/>
        <rFont val="Arial"/>
        <family val="2"/>
      </rPr>
      <t>(1)</t>
    </r>
  </si>
  <si>
    <r>
      <rPr>
        <sz val="10"/>
        <rFont val="Arial"/>
        <family val="2"/>
      </rPr>
      <t>(2-14)</t>
    </r>
  </si>
  <si>
    <r>
      <rPr>
        <sz val="10"/>
        <rFont val="Arial"/>
        <family val="2"/>
      </rPr>
      <t>(3)</t>
    </r>
  </si>
  <si>
    <r>
      <rPr>
        <sz val="10"/>
        <rFont val="Arial"/>
        <family val="2"/>
      </rPr>
      <t>(4)</t>
    </r>
  </si>
  <si>
    <r>
      <rPr>
        <sz val="10"/>
        <rFont val="Arial"/>
        <family val="2"/>
      </rPr>
      <t>(5-18)</t>
    </r>
  </si>
  <si>
    <r>
      <rPr>
        <sz val="10"/>
        <rFont val="Arial"/>
        <family val="2"/>
      </rPr>
      <t>(6-17)</t>
    </r>
  </si>
  <si>
    <r>
      <rPr>
        <sz val="10"/>
        <rFont val="Arial"/>
        <family val="2"/>
      </rPr>
      <t>(7)</t>
    </r>
  </si>
  <si>
    <r>
      <rPr>
        <sz val="10"/>
        <rFont val="Arial"/>
        <family val="2"/>
      </rPr>
      <t>(8-16)</t>
    </r>
  </si>
  <si>
    <r>
      <rPr>
        <sz val="10"/>
        <rFont val="Arial"/>
        <family val="2"/>
      </rPr>
      <t>(9-15)</t>
    </r>
  </si>
  <si>
    <r>
      <rPr>
        <sz val="10"/>
        <rFont val="Arial"/>
        <family val="2"/>
      </rPr>
      <t>(11)</t>
    </r>
  </si>
  <si>
    <r>
      <rPr>
        <sz val="10"/>
        <rFont val="Arial"/>
        <family val="2"/>
      </rPr>
      <t>(12)</t>
    </r>
  </si>
  <si>
    <t>I numeri riportati in ciascuna cella indicano il numero di autobus in servizio (quindi non presenti in deposito)</t>
  </si>
  <si>
    <t>I numeri indicati in parentesi fanno riferimento ai turni riportati nei diagrammi di linea (pagine da 61 a 64 dell'allegato)</t>
  </si>
  <si>
    <t>I diagrammi di linea (pagine da 61 a 64 dell'allegato) vanno letti come segue :</t>
  </si>
  <si>
    <t xml:space="preserve">prima colonna </t>
  </si>
  <si>
    <t>colonna centrale</t>
  </si>
  <si>
    <t>ultima colonna</t>
  </si>
  <si>
    <t>è indicata la durata del turno macchina</t>
  </si>
  <si>
    <t>numero corse : ogni rettangolo colorato indicato una corsa da capolinea a capolinea; pertanto una coppia di rettangoli indica un giro completo includendo l'eventuale sosta al capolinea</t>
  </si>
  <si>
    <t>per ciascun turno sono indicati orario di avvio (uscita del bus dal deposito) e fine (rientro del bus in deposito</t>
  </si>
  <si>
    <t>numero turno macchina (vedi sopra)</t>
  </si>
  <si>
    <t>i numeri riportati nei rettangoli indicano il minuto di inizio nella fascia orario (ad esempio 12 nella fascia oraria 8 indica che la corsa si avvia alle ore 8.12)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</si>
</sst>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* #,##0_-;\-* #,##0_-;_-* &quot;-&quot;_-;_-@_-"/>
    <numFmt numFmtId="173" formatCode="_-&quot;€&quot;\ * #,##0.00_-;\-&quot;€&quot;\ * #,##0.00_-;_-&quot;€&quot;\ * &quot;-&quot;??_-;_-@_-"/>
    <numFmt numFmtId="174" formatCode="_-* #,##0.00_-;\-* #,##0.00_-;_-* &quot;-&quot;??_-;_-@_-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_-;\-&quot;L.&quot;\ * #,##0_-;_-&quot;L.&quot;\ * &quot;-&quot;_-;_-@_-"/>
    <numFmt numFmtId="180" formatCode="_-&quot;L.&quot;\ * #,##0.00_-;\-&quot;L.&quot;\ * #,##0.00_-;_-&quot;L.&quot;\ 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0" fontId="0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20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/>
    </xf>
    <xf numFmtId="10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164" fontId="0" fillId="25" borderId="10" xfId="0" applyNumberFormat="1" applyFont="1" applyFill="1" applyBorder="1" applyAlignment="1">
      <alignment horizontal="center"/>
    </xf>
    <xf numFmtId="0" fontId="14" fillId="25" borderId="0" xfId="0" applyFont="1" applyFill="1" applyAlignment="1">
      <alignment/>
    </xf>
    <xf numFmtId="0" fontId="0" fillId="25" borderId="10" xfId="0" applyFont="1" applyFill="1" applyBorder="1" applyAlignment="1">
      <alignment horizontal="center"/>
    </xf>
    <xf numFmtId="20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164" fontId="0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10" xfId="0" applyFill="1" applyBorder="1" applyAlignment="1">
      <alignment horizontal="center"/>
    </xf>
    <xf numFmtId="20" fontId="0" fillId="25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165" fontId="0" fillId="25" borderId="10" xfId="0" applyNumberFormat="1" applyFill="1" applyBorder="1" applyAlignment="1">
      <alignment horizontal="center" vertical="center"/>
    </xf>
    <xf numFmtId="3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164" fontId="0" fillId="25" borderId="10" xfId="0" applyNumberFormat="1" applyFill="1" applyBorder="1" applyAlignment="1">
      <alignment/>
    </xf>
    <xf numFmtId="20" fontId="0" fillId="0" borderId="0" xfId="0" applyNumberFormat="1" applyFill="1" applyAlignment="1">
      <alignment horizontal="center"/>
    </xf>
    <xf numFmtId="166" fontId="0" fillId="0" borderId="0" xfId="53" applyNumberFormat="1" applyFont="1" applyAlignment="1">
      <alignment/>
    </xf>
    <xf numFmtId="0" fontId="0" fillId="0" borderId="10" xfId="0" applyBorder="1" applyAlignment="1">
      <alignment/>
    </xf>
    <xf numFmtId="0" fontId="22" fillId="0" borderId="0" xfId="48" applyFont="1">
      <alignment/>
      <protection/>
    </xf>
    <xf numFmtId="0" fontId="22" fillId="0" borderId="0" xfId="48">
      <alignment/>
      <protection/>
    </xf>
    <xf numFmtId="0" fontId="23" fillId="0" borderId="0" xfId="48" applyFont="1" applyAlignment="1">
      <alignment horizontal="right"/>
      <protection/>
    </xf>
    <xf numFmtId="0" fontId="24" fillId="0" borderId="0" xfId="48" applyFont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justify"/>
    </xf>
    <xf numFmtId="20" fontId="0" fillId="24" borderId="12" xfId="50" applyNumberFormat="1" applyFill="1" applyBorder="1" applyAlignment="1">
      <alignment vertical="center" wrapText="1"/>
      <protection/>
    </xf>
    <xf numFmtId="20" fontId="0" fillId="24" borderId="13" xfId="50" applyNumberFormat="1" applyFill="1" applyBorder="1" applyAlignment="1">
      <alignment vertical="center" wrapText="1"/>
      <protection/>
    </xf>
    <xf numFmtId="20" fontId="0" fillId="0" borderId="13" xfId="50" applyNumberFormat="1" applyBorder="1" applyAlignment="1">
      <alignment vertical="center" wrapText="1"/>
      <protection/>
    </xf>
    <xf numFmtId="20" fontId="0" fillId="24" borderId="14" xfId="50" applyNumberFormat="1" applyFill="1" applyBorder="1" applyAlignment="1">
      <alignment vertical="center" wrapText="1"/>
      <protection/>
    </xf>
    <xf numFmtId="0" fontId="0" fillId="0" borderId="0" xfId="50">
      <alignment/>
      <protection/>
    </xf>
    <xf numFmtId="20" fontId="0" fillId="24" borderId="15" xfId="50" applyNumberFormat="1" applyFill="1" applyBorder="1" applyAlignment="1">
      <alignment vertical="center" wrapText="1"/>
      <protection/>
    </xf>
    <xf numFmtId="20" fontId="0" fillId="24" borderId="16" xfId="50" applyNumberFormat="1" applyFill="1" applyBorder="1" applyAlignment="1">
      <alignment vertical="center" wrapText="1"/>
      <protection/>
    </xf>
    <xf numFmtId="20" fontId="0" fillId="0" borderId="16" xfId="50" applyNumberFormat="1" applyBorder="1" applyAlignment="1">
      <alignment vertical="center" wrapText="1"/>
      <protection/>
    </xf>
    <xf numFmtId="20" fontId="0" fillId="24" borderId="17" xfId="50" applyNumberFormat="1" applyFill="1" applyBorder="1" applyAlignment="1">
      <alignment vertical="center" wrapText="1"/>
      <protection/>
    </xf>
    <xf numFmtId="0" fontId="14" fillId="0" borderId="18" xfId="50" applyFont="1" applyBorder="1" applyAlignment="1">
      <alignment horizontal="right"/>
      <protection/>
    </xf>
    <xf numFmtId="0" fontId="0" fillId="24" borderId="19" xfId="50" applyFill="1" applyBorder="1">
      <alignment/>
      <protection/>
    </xf>
    <xf numFmtId="0" fontId="0" fillId="24" borderId="20" xfId="50" applyFill="1" applyBorder="1">
      <alignment/>
      <protection/>
    </xf>
    <xf numFmtId="0" fontId="0" fillId="0" borderId="20" xfId="50" applyBorder="1">
      <alignment/>
      <protection/>
    </xf>
    <xf numFmtId="0" fontId="0" fillId="24" borderId="21" xfId="50" applyFill="1" applyBorder="1">
      <alignment/>
      <protection/>
    </xf>
    <xf numFmtId="0" fontId="14" fillId="0" borderId="22" xfId="50" applyFont="1" applyBorder="1" applyAlignment="1">
      <alignment horizontal="right"/>
      <protection/>
    </xf>
    <xf numFmtId="0" fontId="0" fillId="24" borderId="23" xfId="50" applyFill="1" applyBorder="1">
      <alignment/>
      <protection/>
    </xf>
    <xf numFmtId="0" fontId="0" fillId="24" borderId="10" xfId="50" applyFill="1" applyBorder="1">
      <alignment/>
      <protection/>
    </xf>
    <xf numFmtId="0" fontId="0" fillId="0" borderId="10" xfId="50" applyBorder="1">
      <alignment/>
      <protection/>
    </xf>
    <xf numFmtId="0" fontId="14" fillId="0" borderId="22" xfId="50" applyFont="1" applyBorder="1">
      <alignment/>
      <protection/>
    </xf>
    <xf numFmtId="0" fontId="0" fillId="24" borderId="24" xfId="50" applyFill="1" applyBorder="1">
      <alignment/>
      <protection/>
    </xf>
    <xf numFmtId="0" fontId="0" fillId="24" borderId="25" xfId="50" applyFill="1" applyBorder="1">
      <alignment/>
      <protection/>
    </xf>
    <xf numFmtId="0" fontId="28" fillId="0" borderId="0" xfId="0" applyFont="1" applyAlignment="1">
      <alignment/>
    </xf>
    <xf numFmtId="0" fontId="0" fillId="0" borderId="25" xfId="50" applyBorder="1">
      <alignment/>
      <protection/>
    </xf>
    <xf numFmtId="0" fontId="20" fillId="0" borderId="26" xfId="50" applyFont="1" applyBorder="1" applyAlignment="1">
      <alignment horizontal="right"/>
      <protection/>
    </xf>
    <xf numFmtId="0" fontId="14" fillId="24" borderId="27" xfId="50" applyFont="1" applyFill="1" applyBorder="1">
      <alignment/>
      <protection/>
    </xf>
    <xf numFmtId="0" fontId="14" fillId="24" borderId="28" xfId="50" applyFont="1" applyFill="1" applyBorder="1">
      <alignment/>
      <protection/>
    </xf>
    <xf numFmtId="0" fontId="14" fillId="0" borderId="28" xfId="50" applyFont="1" applyBorder="1">
      <alignment/>
      <protection/>
    </xf>
    <xf numFmtId="0" fontId="0" fillId="0" borderId="19" xfId="50" applyBorder="1">
      <alignment/>
      <protection/>
    </xf>
    <xf numFmtId="0" fontId="0" fillId="0" borderId="23" xfId="50" applyBorder="1">
      <alignment/>
      <protection/>
    </xf>
    <xf numFmtId="0" fontId="21" fillId="0" borderId="22" xfId="50" applyFont="1" applyBorder="1" applyAlignment="1">
      <alignment horizontal="right"/>
      <protection/>
    </xf>
    <xf numFmtId="0" fontId="14" fillId="0" borderId="29" xfId="50" applyFont="1" applyBorder="1">
      <alignment/>
      <protection/>
    </xf>
    <xf numFmtId="0" fontId="0" fillId="0" borderId="24" xfId="50" applyBorder="1">
      <alignment/>
      <protection/>
    </xf>
    <xf numFmtId="0" fontId="14" fillId="0" borderId="30" xfId="50" applyFont="1" applyBorder="1">
      <alignment/>
      <protection/>
    </xf>
    <xf numFmtId="0" fontId="0" fillId="0" borderId="0" xfId="50" applyBorder="1">
      <alignment/>
      <protection/>
    </xf>
    <xf numFmtId="0" fontId="22" fillId="0" borderId="0" xfId="49">
      <alignment/>
      <protection/>
    </xf>
    <xf numFmtId="0" fontId="22" fillId="0" borderId="10" xfId="49" applyBorder="1" applyAlignment="1">
      <alignment horizontal="center"/>
      <protection/>
    </xf>
    <xf numFmtId="0" fontId="22" fillId="0" borderId="31" xfId="49" applyBorder="1" applyAlignment="1">
      <alignment horizontal="center"/>
      <protection/>
    </xf>
    <xf numFmtId="49" fontId="22" fillId="0" borderId="10" xfId="49" applyNumberFormat="1" applyFont="1" applyFill="1" applyBorder="1" applyAlignment="1">
      <alignment horizontal="center" vertical="center"/>
      <protection/>
    </xf>
    <xf numFmtId="49" fontId="22" fillId="0" borderId="10" xfId="49" applyNumberFormat="1" applyBorder="1" applyAlignment="1">
      <alignment horizontal="center"/>
      <protection/>
    </xf>
    <xf numFmtId="49" fontId="22" fillId="0" borderId="0" xfId="49" applyNumberFormat="1">
      <alignment/>
      <protection/>
    </xf>
    <xf numFmtId="49" fontId="22" fillId="0" borderId="10" xfId="49" applyNumberFormat="1" applyFill="1" applyBorder="1" applyAlignment="1">
      <alignment horizontal="center" vertical="center"/>
      <protection/>
    </xf>
    <xf numFmtId="0" fontId="22" fillId="0" borderId="0" xfId="49" applyFont="1">
      <alignment/>
      <protection/>
    </xf>
    <xf numFmtId="0" fontId="14" fillId="0" borderId="22" xfId="50" applyFont="1" applyBorder="1" applyAlignment="1">
      <alignment horizontal="center"/>
      <protection/>
    </xf>
    <xf numFmtId="0" fontId="0" fillId="0" borderId="10" xfId="50" applyBorder="1" applyAlignment="1">
      <alignment horizontal="center"/>
      <protection/>
    </xf>
    <xf numFmtId="0" fontId="28" fillId="0" borderId="0" xfId="0" applyFont="1" applyAlignment="1">
      <alignment horizontal="left"/>
    </xf>
    <xf numFmtId="0" fontId="0" fillId="0" borderId="25" xfId="50" applyBorder="1" applyAlignment="1">
      <alignment horizontal="center"/>
      <protection/>
    </xf>
    <xf numFmtId="0" fontId="20" fillId="0" borderId="26" xfId="50" applyFont="1" applyBorder="1" applyAlignment="1">
      <alignment horizontal="center"/>
      <protection/>
    </xf>
    <xf numFmtId="0" fontId="14" fillId="0" borderId="28" xfId="50" applyFont="1" applyBorder="1" applyAlignment="1">
      <alignment horizontal="center"/>
      <protection/>
    </xf>
    <xf numFmtId="0" fontId="0" fillId="0" borderId="23" xfId="50" applyBorder="1" applyAlignment="1">
      <alignment horizontal="center"/>
      <protection/>
    </xf>
    <xf numFmtId="0" fontId="14" fillId="0" borderId="29" xfId="50" applyFont="1" applyBorder="1" applyAlignment="1">
      <alignment horizontal="center"/>
      <protection/>
    </xf>
    <xf numFmtId="0" fontId="0" fillId="0" borderId="24" xfId="50" applyBorder="1" applyAlignment="1">
      <alignment horizontal="center"/>
      <protection/>
    </xf>
    <xf numFmtId="0" fontId="14" fillId="0" borderId="30" xfId="50" applyFont="1" applyBorder="1" applyAlignment="1">
      <alignment horizontal="center"/>
      <protection/>
    </xf>
    <xf numFmtId="0" fontId="0" fillId="0" borderId="0" xfId="50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32" fillId="0" borderId="20" xfId="50" applyFont="1" applyBorder="1">
      <alignment/>
      <protection/>
    </xf>
    <xf numFmtId="0" fontId="32" fillId="24" borderId="20" xfId="50" applyFont="1" applyFill="1" applyBorder="1">
      <alignment/>
      <protection/>
    </xf>
    <xf numFmtId="0" fontId="19" fillId="24" borderId="20" xfId="50" applyFont="1" applyFill="1" applyBorder="1">
      <alignment/>
      <protection/>
    </xf>
    <xf numFmtId="0" fontId="19" fillId="0" borderId="10" xfId="50" applyFont="1" applyBorder="1">
      <alignment/>
      <protection/>
    </xf>
    <xf numFmtId="0" fontId="26" fillId="0" borderId="0" xfId="48" applyFont="1" applyAlignment="1">
      <alignment horizontal="center"/>
      <protection/>
    </xf>
    <xf numFmtId="0" fontId="26" fillId="0" borderId="0" xfId="48" applyFont="1" applyAlignment="1">
      <alignment horizontal="center" wrapText="1"/>
      <protection/>
    </xf>
    <xf numFmtId="0" fontId="27" fillId="0" borderId="0" xfId="48" applyFont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25" borderId="32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/>
    </xf>
    <xf numFmtId="3" fontId="0" fillId="25" borderId="33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50" applyBorder="1" applyAlignment="1">
      <alignment horizontal="center"/>
      <protection/>
    </xf>
    <xf numFmtId="0" fontId="0" fillId="0" borderId="35" xfId="50" applyBorder="1" applyAlignment="1">
      <alignment horizontal="center"/>
      <protection/>
    </xf>
    <xf numFmtId="0" fontId="14" fillId="0" borderId="36" xfId="50" applyFont="1" applyBorder="1" applyAlignment="1">
      <alignment horizontal="right"/>
      <protection/>
    </xf>
    <xf numFmtId="0" fontId="14" fillId="0" borderId="37" xfId="50" applyFont="1" applyBorder="1" applyAlignment="1">
      <alignment horizontal="right"/>
      <protection/>
    </xf>
    <xf numFmtId="0" fontId="14" fillId="0" borderId="38" xfId="50" applyFont="1" applyBorder="1" applyAlignment="1">
      <alignment horizontal="right"/>
      <protection/>
    </xf>
    <xf numFmtId="0" fontId="14" fillId="0" borderId="39" xfId="50" applyFont="1" applyBorder="1" applyAlignment="1">
      <alignment horizontal="right"/>
      <protection/>
    </xf>
    <xf numFmtId="0" fontId="14" fillId="0" borderId="0" xfId="50" applyFont="1" applyAlignment="1">
      <alignment horizontal="center"/>
      <protection/>
    </xf>
    <xf numFmtId="0" fontId="14" fillId="0" borderId="12" xfId="50" applyFont="1" applyBorder="1" applyAlignment="1">
      <alignment horizontal="center" vertical="center"/>
      <protection/>
    </xf>
    <xf numFmtId="0" fontId="14" fillId="0" borderId="15" xfId="50" applyFont="1" applyBorder="1" applyAlignment="1">
      <alignment horizontal="center" vertical="center"/>
      <protection/>
    </xf>
    <xf numFmtId="0" fontId="22" fillId="0" borderId="10" xfId="49" applyBorder="1" applyAlignment="1">
      <alignment horizontal="center"/>
      <protection/>
    </xf>
    <xf numFmtId="0" fontId="19" fillId="0" borderId="20" xfId="50" applyFont="1" applyBorder="1">
      <alignment/>
      <protection/>
    </xf>
    <xf numFmtId="0" fontId="32" fillId="0" borderId="10" xfId="50" applyFont="1" applyBorder="1">
      <alignment/>
      <protection/>
    </xf>
    <xf numFmtId="0" fontId="32" fillId="24" borderId="10" xfId="50" applyFont="1" applyFill="1" applyBorder="1">
      <alignment/>
      <protection/>
    </xf>
    <xf numFmtId="0" fontId="19" fillId="24" borderId="10" xfId="50" applyFont="1" applyFill="1" applyBorder="1">
      <alignment/>
      <protection/>
    </xf>
    <xf numFmtId="0" fontId="19" fillId="0" borderId="25" xfId="50" applyFont="1" applyBorder="1">
      <alignment/>
      <protection/>
    </xf>
    <xf numFmtId="0" fontId="32" fillId="0" borderId="25" xfId="50" applyFont="1" applyBorder="1">
      <alignment/>
      <protection/>
    </xf>
    <xf numFmtId="0" fontId="32" fillId="24" borderId="25" xfId="50" applyFont="1" applyFill="1" applyBorder="1">
      <alignment/>
      <protection/>
    </xf>
    <xf numFmtId="0" fontId="19" fillId="24" borderId="25" xfId="50" applyFont="1" applyFill="1" applyBorder="1">
      <alignment/>
      <protection/>
    </xf>
    <xf numFmtId="0" fontId="0" fillId="0" borderId="0" xfId="50" applyFont="1">
      <alignment/>
      <protection/>
    </xf>
    <xf numFmtId="0" fontId="22" fillId="0" borderId="10" xfId="49" applyFont="1" applyBorder="1" applyAlignment="1">
      <alignment vertical="center"/>
      <protection/>
    </xf>
    <xf numFmtId="49" fontId="22" fillId="0" borderId="10" xfId="49" applyNumberFormat="1" applyBorder="1" applyAlignment="1">
      <alignment vertical="center"/>
      <protection/>
    </xf>
    <xf numFmtId="0" fontId="22" fillId="0" borderId="10" xfId="49" applyBorder="1" applyAlignment="1">
      <alignment vertical="center"/>
      <protection/>
    </xf>
    <xf numFmtId="0" fontId="22" fillId="0" borderId="10" xfId="49" applyFont="1" applyBorder="1" applyAlignment="1">
      <alignment vertical="center"/>
      <protection/>
    </xf>
    <xf numFmtId="0" fontId="22" fillId="0" borderId="10" xfId="49" applyFont="1" applyBorder="1" applyAlignment="1">
      <alignment vertical="center" wrapText="1"/>
      <protection/>
    </xf>
    <xf numFmtId="0" fontId="22" fillId="0" borderId="40" xfId="49" applyFont="1" applyBorder="1" applyAlignment="1">
      <alignment vertical="center"/>
      <protection/>
    </xf>
    <xf numFmtId="0" fontId="22" fillId="0" borderId="41" xfId="49" applyFont="1" applyBorder="1" applyAlignment="1">
      <alignment vertical="center"/>
      <protection/>
    </xf>
    <xf numFmtId="0" fontId="22" fillId="0" borderId="42" xfId="49" applyFont="1" applyBorder="1" applyAlignment="1">
      <alignment vertical="center"/>
      <protection/>
    </xf>
    <xf numFmtId="0" fontId="22" fillId="0" borderId="43" xfId="49" applyFont="1" applyBorder="1" applyAlignment="1">
      <alignment vertical="center"/>
      <protection/>
    </xf>
    <xf numFmtId="0" fontId="22" fillId="0" borderId="44" xfId="49" applyFont="1" applyBorder="1" applyAlignment="1">
      <alignment vertical="center"/>
      <protection/>
    </xf>
    <xf numFmtId="0" fontId="22" fillId="0" borderId="45" xfId="49" applyFont="1" applyBorder="1" applyAlignment="1">
      <alignment vertical="center"/>
      <protection/>
    </xf>
    <xf numFmtId="0" fontId="22" fillId="0" borderId="31" xfId="49" applyFont="1" applyBorder="1" applyAlignment="1">
      <alignment vertical="center" wrapText="1"/>
      <protection/>
    </xf>
    <xf numFmtId="0" fontId="22" fillId="0" borderId="46" xfId="49" applyFont="1" applyBorder="1" applyAlignment="1">
      <alignment vertical="center" wrapText="1"/>
      <protection/>
    </xf>
    <xf numFmtId="0" fontId="22" fillId="0" borderId="47" xfId="49" applyFont="1" applyBorder="1" applyAlignment="1">
      <alignment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UTOBUS ELETTRICI 12 m Allegato 4 - Tab 4  Manutenzione 2020" xfId="48"/>
    <cellStyle name="Normale_Cartel1" xfId="49"/>
    <cellStyle name="Normale_Tabella sintesi 24-01-2020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5</xdr:col>
      <xdr:colOff>866775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62125" y="0"/>
          <a:ext cx="3629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323850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E%20LINEE%20ELETTRICH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Foglio1 (3)"/>
      <sheetName val="GE 1"/>
      <sheetName val="GE 2"/>
      <sheetName val="Foglio2"/>
      <sheetName val="Foglio3"/>
      <sheetName val="GE  17-58-58B-71-74"/>
    </sheetNames>
    <sheetDataSet>
      <sheetData sheetId="0">
        <row r="21">
          <cell r="D21">
            <v>134.624</v>
          </cell>
        </row>
        <row r="22">
          <cell r="D22">
            <v>154.817</v>
          </cell>
        </row>
        <row r="23">
          <cell r="D23">
            <v>163.24</v>
          </cell>
        </row>
        <row r="24">
          <cell r="D24">
            <v>201.073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4">
      <selection activeCell="H39" sqref="H39"/>
    </sheetView>
  </sheetViews>
  <sheetFormatPr defaultColWidth="9.140625" defaultRowHeight="15"/>
  <cols>
    <col min="1" max="1" width="12.57421875" style="48" customWidth="1"/>
    <col min="2" max="3" width="12.7109375" style="48" customWidth="1"/>
    <col min="4" max="4" width="14.421875" style="48" customWidth="1"/>
    <col min="5" max="5" width="15.421875" style="48" customWidth="1"/>
    <col min="6" max="6" width="14.140625" style="48" customWidth="1"/>
    <col min="7" max="16384" width="7.7109375" style="48" customWidth="1"/>
  </cols>
  <sheetData>
    <row r="1" spans="3:6" ht="12.75">
      <c r="C1" s="49"/>
      <c r="D1" s="49"/>
      <c r="E1" s="49"/>
      <c r="F1" s="50"/>
    </row>
    <row r="2" ht="12.75">
      <c r="B2" s="51"/>
    </row>
    <row r="3" ht="12.75">
      <c r="A3" s="52"/>
    </row>
    <row r="4" ht="12.75">
      <c r="A4" s="49"/>
    </row>
    <row r="17" spans="1:6" ht="53.25" customHeight="1">
      <c r="A17" s="114" t="s">
        <v>57</v>
      </c>
      <c r="B17" s="114"/>
      <c r="C17" s="114"/>
      <c r="D17" s="114"/>
      <c r="E17" s="114"/>
      <c r="F17" s="114"/>
    </row>
    <row r="21" ht="12.75">
      <c r="D21" s="49"/>
    </row>
    <row r="23" spans="3:4" ht="20.25">
      <c r="C23" s="115" t="s">
        <v>58</v>
      </c>
      <c r="D23" s="115"/>
    </row>
    <row r="24" spans="3:4" ht="20.25">
      <c r="C24" s="115"/>
      <c r="D24" s="115"/>
    </row>
    <row r="25" spans="1:23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1:23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1:23" ht="15.75">
      <c r="A27" s="108"/>
      <c r="B27" s="113" t="s">
        <v>59</v>
      </c>
      <c r="C27" s="113"/>
      <c r="D27" s="113"/>
      <c r="E27" s="113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23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1:23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:23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ht="15.75">
      <c r="A31" s="99" t="s">
        <v>60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ht="15.75">
      <c r="A32" s="99" t="s">
        <v>61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1:23" ht="15.75">
      <c r="A33" s="99" t="s">
        <v>62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ht="15.75">
      <c r="A34" s="76" t="s">
        <v>63</v>
      </c>
    </row>
    <row r="35" ht="15.75">
      <c r="A35" s="76" t="s">
        <v>64</v>
      </c>
    </row>
    <row r="36" ht="15.75">
      <c r="A36" s="76" t="s">
        <v>65</v>
      </c>
    </row>
    <row r="37" ht="15.75">
      <c r="A37" s="76" t="s">
        <v>66</v>
      </c>
    </row>
    <row r="38" ht="15.75">
      <c r="A38" s="76" t="s">
        <v>67</v>
      </c>
    </row>
    <row r="39" ht="15.75">
      <c r="A39" s="76" t="s">
        <v>68</v>
      </c>
    </row>
    <row r="40" ht="15.75">
      <c r="A40" s="76" t="s">
        <v>69</v>
      </c>
    </row>
    <row r="41" ht="15.75">
      <c r="A41" s="76" t="s">
        <v>70</v>
      </c>
    </row>
    <row r="42" ht="15.75">
      <c r="A42" s="76" t="s">
        <v>71</v>
      </c>
    </row>
    <row r="43" ht="15.75">
      <c r="A43" s="54"/>
    </row>
  </sheetData>
  <mergeCells count="4">
    <mergeCell ref="B27:E27"/>
    <mergeCell ref="A17:F17"/>
    <mergeCell ref="C23:D23"/>
    <mergeCell ref="C24:D24"/>
  </mergeCells>
  <printOptions horizontalCentered="1"/>
  <pageMargins left="0.5905511811023623" right="0.1968503937007874" top="0.3937007874015748" bottom="0.84" header="0.5118110236220472" footer="0.18"/>
  <pageSetup fitToHeight="1" fitToWidth="1" horizontalDpi="600" verticalDpi="600" orientation="portrait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workbookViewId="0" topLeftCell="A1">
      <pane xSplit="1" ySplit="3" topLeftCell="G4" activePane="bottomRight" state="frozen"/>
      <selection pane="topLeft" activeCell="O24" sqref="O24"/>
      <selection pane="topRight" activeCell="O24" sqref="O24"/>
      <selection pane="bottomLeft" activeCell="O24" sqref="O24"/>
      <selection pane="bottomRight" activeCell="G39" sqref="G39"/>
    </sheetView>
  </sheetViews>
  <sheetFormatPr defaultColWidth="9.140625" defaultRowHeight="15"/>
  <cols>
    <col min="1" max="1" width="9.00390625" style="1" customWidth="1"/>
    <col min="2" max="2" width="10.7109375" style="1" bestFit="1" customWidth="1"/>
    <col min="3" max="3" width="8.00390625" style="1" hidden="1" customWidth="1"/>
    <col min="4" max="4" width="9.00390625" style="1" bestFit="1" customWidth="1"/>
    <col min="5" max="6" width="9.00390625" style="1" hidden="1" customWidth="1"/>
    <col min="7" max="7" width="30.421875" style="0" customWidth="1"/>
    <col min="8" max="8" width="17.7109375" style="0" customWidth="1"/>
    <col min="9" max="9" width="18.421875" style="1" customWidth="1"/>
    <col min="10" max="10" width="17.8515625" style="1" customWidth="1"/>
    <col min="11" max="11" width="19.28125" style="0" bestFit="1" customWidth="1"/>
    <col min="12" max="12" width="16.421875" style="0" customWidth="1"/>
    <col min="13" max="13" width="18.57421875" style="0" customWidth="1"/>
    <col min="14" max="14" width="16.28125" style="0" customWidth="1"/>
    <col min="15" max="15" width="15.421875" style="0" customWidth="1"/>
    <col min="16" max="16" width="10.421875" style="0" customWidth="1"/>
    <col min="17" max="17" width="16.421875" style="1" customWidth="1"/>
    <col min="18" max="19" width="11.421875" style="1" customWidth="1"/>
    <col min="20" max="20" width="11.421875" style="0" hidden="1" customWidth="1"/>
    <col min="21" max="21" width="0" style="0" hidden="1" customWidth="1"/>
    <col min="22" max="22" width="15.421875" style="0" customWidth="1"/>
    <col min="23" max="23" width="15.00390625" style="0" customWidth="1"/>
    <col min="24" max="24" width="21.421875" style="0" customWidth="1"/>
    <col min="25" max="25" width="14.28125" style="0" customWidth="1"/>
  </cols>
  <sheetData>
    <row r="1" spans="7:35" ht="15">
      <c r="G1" s="119">
        <v>1</v>
      </c>
      <c r="H1" s="119"/>
      <c r="I1" s="119"/>
      <c r="J1" s="119"/>
      <c r="K1" s="2">
        <v>2</v>
      </c>
      <c r="L1" s="2">
        <v>3</v>
      </c>
      <c r="M1" s="53">
        <v>4</v>
      </c>
      <c r="N1" s="53">
        <v>5</v>
      </c>
      <c r="O1" s="116">
        <v>6</v>
      </c>
      <c r="P1" s="116"/>
      <c r="Q1" s="116">
        <v>7</v>
      </c>
      <c r="R1" s="116"/>
      <c r="S1" s="116"/>
      <c r="T1" s="53">
        <v>11</v>
      </c>
      <c r="U1" s="47"/>
      <c r="V1" s="53">
        <v>8</v>
      </c>
      <c r="W1" s="53">
        <v>9</v>
      </c>
      <c r="X1" s="53">
        <v>10</v>
      </c>
      <c r="Y1" s="53">
        <v>11</v>
      </c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26" ht="66" customHeight="1">
      <c r="A2" s="3"/>
      <c r="B2" s="3"/>
      <c r="C2" s="3"/>
      <c r="D2" s="3"/>
      <c r="E2" s="3"/>
      <c r="F2" s="3"/>
      <c r="G2" s="118" t="s">
        <v>0</v>
      </c>
      <c r="H2" s="118"/>
      <c r="I2" s="118"/>
      <c r="J2" s="118"/>
      <c r="K2" s="4" t="s">
        <v>1</v>
      </c>
      <c r="L2" s="4" t="s">
        <v>2</v>
      </c>
      <c r="M2" s="4" t="s">
        <v>3</v>
      </c>
      <c r="N2" s="4" t="s">
        <v>4</v>
      </c>
      <c r="O2" s="118" t="s">
        <v>5</v>
      </c>
      <c r="P2" s="118"/>
      <c r="Q2" s="118" t="s">
        <v>6</v>
      </c>
      <c r="R2" s="118"/>
      <c r="S2" s="118"/>
      <c r="T2" s="4" t="s">
        <v>7</v>
      </c>
      <c r="U2" s="5"/>
      <c r="V2" s="4" t="s">
        <v>8</v>
      </c>
      <c r="W2" s="4" t="s">
        <v>9</v>
      </c>
      <c r="X2" s="4" t="s">
        <v>10</v>
      </c>
      <c r="Y2" s="6" t="s">
        <v>11</v>
      </c>
      <c r="Z2" s="4" t="s">
        <v>72</v>
      </c>
    </row>
    <row r="3" spans="1:26" ht="46.5" customHeight="1">
      <c r="A3" s="7" t="s">
        <v>12</v>
      </c>
      <c r="B3" s="7" t="s">
        <v>13</v>
      </c>
      <c r="C3" s="7" t="s">
        <v>14</v>
      </c>
      <c r="D3" s="7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9" t="s">
        <v>20</v>
      </c>
      <c r="J3" s="8" t="s">
        <v>21</v>
      </c>
      <c r="K3" s="8"/>
      <c r="L3" s="8"/>
      <c r="M3" s="8"/>
      <c r="N3" s="8"/>
      <c r="O3" s="8" t="s">
        <v>22</v>
      </c>
      <c r="P3" s="8" t="s">
        <v>23</v>
      </c>
      <c r="Q3" s="8" t="s">
        <v>24</v>
      </c>
      <c r="R3" s="8" t="s">
        <v>25</v>
      </c>
      <c r="S3" s="8" t="s">
        <v>26</v>
      </c>
      <c r="T3" s="8" t="s">
        <v>27</v>
      </c>
      <c r="U3" s="8" t="s">
        <v>28</v>
      </c>
      <c r="V3" s="8"/>
      <c r="W3" s="8"/>
      <c r="X3" s="8">
        <v>10</v>
      </c>
      <c r="Y3" s="8">
        <v>11</v>
      </c>
      <c r="Z3" s="8">
        <v>12</v>
      </c>
    </row>
    <row r="4" spans="1:25" ht="15" customHeight="1" hidden="1">
      <c r="A4" s="10">
        <v>1</v>
      </c>
      <c r="B4" s="10" t="s">
        <v>29</v>
      </c>
      <c r="C4" s="10"/>
      <c r="D4" s="10"/>
      <c r="E4" s="10"/>
      <c r="F4" s="10"/>
      <c r="G4" s="11" t="s">
        <v>30</v>
      </c>
      <c r="H4" s="11"/>
      <c r="I4" s="12">
        <v>4</v>
      </c>
      <c r="J4" s="13">
        <v>0.23263888888888887</v>
      </c>
      <c r="K4" s="14" t="s">
        <v>31</v>
      </c>
      <c r="L4" s="15">
        <v>196.744</v>
      </c>
      <c r="M4" s="15">
        <v>237.007</v>
      </c>
      <c r="N4" s="16">
        <v>279955.54</v>
      </c>
      <c r="O4" s="11">
        <v>236.5</v>
      </c>
      <c r="P4" s="11"/>
      <c r="Q4" s="12">
        <v>6115</v>
      </c>
      <c r="R4" s="12">
        <v>347</v>
      </c>
      <c r="S4" s="12"/>
      <c r="T4" s="17"/>
      <c r="U4" s="17"/>
      <c r="V4" s="16">
        <v>293.75</v>
      </c>
      <c r="W4" s="18">
        <v>12.7</v>
      </c>
      <c r="X4" s="19"/>
      <c r="Y4" s="19" t="s">
        <v>32</v>
      </c>
    </row>
    <row r="5" spans="1:26" s="29" customFormat="1" ht="15">
      <c r="A5" s="20">
        <v>17</v>
      </c>
      <c r="B5" s="20" t="s">
        <v>33</v>
      </c>
      <c r="C5" s="20" t="s">
        <v>29</v>
      </c>
      <c r="D5" s="21">
        <f>6+6</f>
        <v>12</v>
      </c>
      <c r="E5" s="22"/>
      <c r="F5" s="22"/>
      <c r="G5" s="20" t="s">
        <v>34</v>
      </c>
      <c r="H5" s="20">
        <v>8</v>
      </c>
      <c r="I5" s="20">
        <v>8</v>
      </c>
      <c r="J5" s="23">
        <v>0.2340277777777778</v>
      </c>
      <c r="K5" s="124" t="s">
        <v>31</v>
      </c>
      <c r="L5" s="24">
        <v>199.438</v>
      </c>
      <c r="M5" s="24">
        <v>200</v>
      </c>
      <c r="N5" s="25">
        <v>774889.7600000001</v>
      </c>
      <c r="O5" s="20">
        <v>285.5</v>
      </c>
      <c r="P5" s="26">
        <v>0.013</v>
      </c>
      <c r="Q5" s="25">
        <v>7621</v>
      </c>
      <c r="R5" s="25">
        <v>10629</v>
      </c>
      <c r="S5" s="25">
        <v>3881</v>
      </c>
      <c r="T5" s="27">
        <v>1284</v>
      </c>
      <c r="U5" s="27">
        <v>219</v>
      </c>
      <c r="V5" s="25">
        <v>341.53</v>
      </c>
      <c r="W5" s="28">
        <v>14</v>
      </c>
      <c r="X5" s="123" t="s">
        <v>35</v>
      </c>
      <c r="Y5" s="20" t="s">
        <v>32</v>
      </c>
      <c r="Z5" s="120">
        <v>2500</v>
      </c>
    </row>
    <row r="6" spans="1:26" s="36" customFormat="1" ht="15" customHeight="1" hidden="1">
      <c r="A6" s="30" t="s">
        <v>36</v>
      </c>
      <c r="B6" s="30" t="s">
        <v>33</v>
      </c>
      <c r="C6" s="30" t="s">
        <v>29</v>
      </c>
      <c r="D6" s="21" t="s">
        <v>37</v>
      </c>
      <c r="E6" s="22">
        <v>6</v>
      </c>
      <c r="F6" s="22"/>
      <c r="G6" s="30" t="s">
        <v>34</v>
      </c>
      <c r="H6" s="30"/>
      <c r="I6" s="30">
        <v>4</v>
      </c>
      <c r="J6" s="31">
        <v>0.42430555555555555</v>
      </c>
      <c r="K6" s="124"/>
      <c r="L6" s="32">
        <v>124.668</v>
      </c>
      <c r="M6" s="24" t="e">
        <f>#REF!</f>
        <v>#REF!</v>
      </c>
      <c r="N6" s="33">
        <v>168562.21999999997</v>
      </c>
      <c r="O6" s="30">
        <v>249</v>
      </c>
      <c r="P6" s="30"/>
      <c r="Q6" s="33">
        <v>3454</v>
      </c>
      <c r="R6" s="33">
        <v>10629</v>
      </c>
      <c r="S6" s="33"/>
      <c r="T6" s="34">
        <v>1284</v>
      </c>
      <c r="U6" s="34">
        <v>219</v>
      </c>
      <c r="V6" s="33">
        <v>302.13</v>
      </c>
      <c r="W6" s="35">
        <v>11.4</v>
      </c>
      <c r="X6" s="123"/>
      <c r="Y6" s="30" t="s">
        <v>32</v>
      </c>
      <c r="Z6" s="121"/>
    </row>
    <row r="7" spans="1:26" s="36" customFormat="1" ht="15" customHeight="1" hidden="1">
      <c r="A7" s="30">
        <v>52</v>
      </c>
      <c r="B7" s="30" t="s">
        <v>29</v>
      </c>
      <c r="C7" s="30"/>
      <c r="D7" s="21"/>
      <c r="E7" s="30"/>
      <c r="F7" s="30"/>
      <c r="G7" s="30" t="s">
        <v>38</v>
      </c>
      <c r="H7" s="30"/>
      <c r="I7" s="30">
        <v>9</v>
      </c>
      <c r="J7" s="31">
        <v>0.33055555555555555</v>
      </c>
      <c r="K7" s="124"/>
      <c r="L7" s="32">
        <v>146.796</v>
      </c>
      <c r="M7" s="24" t="e">
        <f>#REF!</f>
        <v>#REF!</v>
      </c>
      <c r="N7" s="33">
        <v>514722.04</v>
      </c>
      <c r="O7" s="30">
        <v>239.5</v>
      </c>
      <c r="P7" s="30"/>
      <c r="Q7" s="33">
        <v>10759</v>
      </c>
      <c r="R7" s="33">
        <v>4725</v>
      </c>
      <c r="S7" s="33">
        <v>2971</v>
      </c>
      <c r="T7" s="34"/>
      <c r="U7" s="34"/>
      <c r="V7" s="33">
        <v>320.37</v>
      </c>
      <c r="W7" s="35">
        <v>11.2</v>
      </c>
      <c r="X7" s="123"/>
      <c r="Y7" s="30" t="s">
        <v>32</v>
      </c>
      <c r="Z7" s="121"/>
    </row>
    <row r="8" spans="1:26" s="29" customFormat="1" ht="15">
      <c r="A8" s="20">
        <v>58</v>
      </c>
      <c r="B8" s="20" t="s">
        <v>33</v>
      </c>
      <c r="C8" s="20"/>
      <c r="D8" s="21">
        <v>7</v>
      </c>
      <c r="E8" s="20"/>
      <c r="F8" s="20"/>
      <c r="G8" s="20" t="s">
        <v>39</v>
      </c>
      <c r="H8" s="20">
        <v>8</v>
      </c>
      <c r="I8" s="20">
        <v>5</v>
      </c>
      <c r="J8" s="23">
        <v>0.2826388888888889</v>
      </c>
      <c r="K8" s="124"/>
      <c r="L8" s="24">
        <v>159.666</v>
      </c>
      <c r="M8" s="24">
        <v>200</v>
      </c>
      <c r="N8" s="25">
        <v>322720.25999999995</v>
      </c>
      <c r="O8" s="20">
        <v>251</v>
      </c>
      <c r="P8" s="26">
        <v>0.015</v>
      </c>
      <c r="Q8" s="25">
        <v>4092</v>
      </c>
      <c r="R8" s="25">
        <v>10820</v>
      </c>
      <c r="S8" s="25"/>
      <c r="T8" s="27"/>
      <c r="U8" s="27"/>
      <c r="V8" s="25">
        <v>314.9</v>
      </c>
      <c r="W8" s="28">
        <v>12.5</v>
      </c>
      <c r="X8" s="123"/>
      <c r="Y8" s="20" t="s">
        <v>32</v>
      </c>
      <c r="Z8" s="121"/>
    </row>
    <row r="9" spans="1:26" s="29" customFormat="1" ht="15">
      <c r="A9" s="20" t="s">
        <v>40</v>
      </c>
      <c r="B9" s="20" t="s">
        <v>33</v>
      </c>
      <c r="C9" s="20"/>
      <c r="D9" s="21">
        <v>6</v>
      </c>
      <c r="E9" s="20"/>
      <c r="F9" s="20"/>
      <c r="G9" s="20" t="s">
        <v>39</v>
      </c>
      <c r="H9" s="20">
        <v>7</v>
      </c>
      <c r="I9" s="20">
        <v>5</v>
      </c>
      <c r="J9" s="23">
        <v>0.2951388888888889</v>
      </c>
      <c r="K9" s="124"/>
      <c r="L9" s="24">
        <v>167.383</v>
      </c>
      <c r="M9" s="24">
        <v>200</v>
      </c>
      <c r="N9" s="25">
        <v>378671.57</v>
      </c>
      <c r="O9" s="20">
        <v>251.5</v>
      </c>
      <c r="P9" s="26">
        <v>0.015</v>
      </c>
      <c r="Q9" s="25">
        <v>4598</v>
      </c>
      <c r="R9" s="25">
        <v>10820</v>
      </c>
      <c r="S9" s="25"/>
      <c r="T9" s="27"/>
      <c r="U9" s="27"/>
      <c r="V9" s="25">
        <v>307.84</v>
      </c>
      <c r="W9" s="28">
        <v>12.7</v>
      </c>
      <c r="X9" s="123"/>
      <c r="Y9" s="20" t="s">
        <v>32</v>
      </c>
      <c r="Z9" s="121"/>
    </row>
    <row r="10" spans="1:26" s="36" customFormat="1" ht="15" customHeight="1" hidden="1">
      <c r="A10" s="30">
        <v>63</v>
      </c>
      <c r="B10" s="30" t="s">
        <v>33</v>
      </c>
      <c r="C10" s="30"/>
      <c r="D10" s="21"/>
      <c r="E10" s="30"/>
      <c r="F10" s="30"/>
      <c r="G10" s="30" t="s">
        <v>41</v>
      </c>
      <c r="H10" s="30"/>
      <c r="I10" s="30">
        <v>5</v>
      </c>
      <c r="J10" s="31">
        <v>0.3263888888888889</v>
      </c>
      <c r="K10" s="124"/>
      <c r="L10" s="32">
        <v>166.753</v>
      </c>
      <c r="M10" s="24" t="e">
        <f>#REF!</f>
        <v>#REF!</v>
      </c>
      <c r="N10" s="33">
        <v>458417.17999999993</v>
      </c>
      <c r="O10" s="30">
        <v>244.5</v>
      </c>
      <c r="P10" s="30"/>
      <c r="Q10" s="33">
        <v>5234</v>
      </c>
      <c r="R10" s="33">
        <v>10002</v>
      </c>
      <c r="S10" s="33">
        <v>7448</v>
      </c>
      <c r="T10" s="34"/>
      <c r="U10" s="34"/>
      <c r="V10" s="33">
        <v>319.36</v>
      </c>
      <c r="W10" s="35">
        <v>14.4</v>
      </c>
      <c r="X10" s="123"/>
      <c r="Y10" s="30" t="s">
        <v>32</v>
      </c>
      <c r="Z10" s="121"/>
    </row>
    <row r="11" spans="1:26" s="36" customFormat="1" ht="15" customHeight="1" hidden="1">
      <c r="A11" s="30">
        <v>67</v>
      </c>
      <c r="B11" s="30" t="s">
        <v>29</v>
      </c>
      <c r="C11" s="30"/>
      <c r="D11" s="21"/>
      <c r="E11" s="30"/>
      <c r="F11" s="30"/>
      <c r="G11" s="30" t="s">
        <v>42</v>
      </c>
      <c r="H11" s="30"/>
      <c r="I11" s="30">
        <v>9</v>
      </c>
      <c r="J11" s="31">
        <v>0.34930555555555554</v>
      </c>
      <c r="K11" s="124"/>
      <c r="L11" s="32">
        <v>183.508</v>
      </c>
      <c r="M11" s="24" t="e">
        <f>#REF!</f>
        <v>#REF!</v>
      </c>
      <c r="N11" s="33">
        <v>821107.9499999997</v>
      </c>
      <c r="O11" s="30">
        <v>231</v>
      </c>
      <c r="P11" s="30"/>
      <c r="Q11" s="33"/>
      <c r="R11" s="33">
        <v>4480</v>
      </c>
      <c r="S11" s="33">
        <v>784</v>
      </c>
      <c r="T11" s="34"/>
      <c r="U11" s="34"/>
      <c r="V11" s="33">
        <v>350.17</v>
      </c>
      <c r="W11" s="35">
        <v>14.2</v>
      </c>
      <c r="X11" s="123"/>
      <c r="Y11" s="30" t="s">
        <v>32</v>
      </c>
      <c r="Z11" s="121"/>
    </row>
    <row r="12" spans="1:26" s="29" customFormat="1" ht="15">
      <c r="A12" s="20">
        <v>71</v>
      </c>
      <c r="B12" s="20" t="s">
        <v>33</v>
      </c>
      <c r="C12" s="20"/>
      <c r="D12" s="21">
        <v>11</v>
      </c>
      <c r="E12" s="20"/>
      <c r="F12" s="20"/>
      <c r="G12" s="20" t="s">
        <v>43</v>
      </c>
      <c r="H12" s="20">
        <v>14</v>
      </c>
      <c r="I12" s="20">
        <v>10</v>
      </c>
      <c r="J12" s="23">
        <v>0.3645833333333333</v>
      </c>
      <c r="K12" s="124"/>
      <c r="L12" s="24">
        <v>182.125</v>
      </c>
      <c r="M12" s="24">
        <v>200</v>
      </c>
      <c r="N12" s="25">
        <v>739186.3999999998</v>
      </c>
      <c r="O12" s="20">
        <v>258</v>
      </c>
      <c r="P12" s="26">
        <v>0.01</v>
      </c>
      <c r="Q12" s="25">
        <v>6350</v>
      </c>
      <c r="R12" s="25">
        <v>10454</v>
      </c>
      <c r="S12" s="25">
        <v>3326</v>
      </c>
      <c r="T12" s="27"/>
      <c r="U12" s="27"/>
      <c r="V12" s="25">
        <v>344.39</v>
      </c>
      <c r="W12" s="28">
        <v>13.5</v>
      </c>
      <c r="X12" s="123"/>
      <c r="Y12" s="20" t="s">
        <v>32</v>
      </c>
      <c r="Z12" s="121"/>
    </row>
    <row r="13" spans="1:26" s="29" customFormat="1" ht="15">
      <c r="A13" s="20">
        <v>74</v>
      </c>
      <c r="B13" s="20" t="s">
        <v>33</v>
      </c>
      <c r="C13" s="22"/>
      <c r="D13" s="21">
        <v>9</v>
      </c>
      <c r="E13" s="20"/>
      <c r="F13" s="20"/>
      <c r="G13" s="20" t="s">
        <v>44</v>
      </c>
      <c r="H13" s="20">
        <v>12</v>
      </c>
      <c r="I13" s="20">
        <v>6</v>
      </c>
      <c r="J13" s="23">
        <v>0.3819444444444444</v>
      </c>
      <c r="K13" s="124"/>
      <c r="L13" s="24">
        <v>154.797</v>
      </c>
      <c r="M13" s="24">
        <v>200</v>
      </c>
      <c r="N13" s="25">
        <v>547141.8900000001</v>
      </c>
      <c r="O13" s="20">
        <v>247.5</v>
      </c>
      <c r="P13" s="26">
        <v>0.011</v>
      </c>
      <c r="Q13" s="25">
        <v>328</v>
      </c>
      <c r="R13" s="25">
        <v>9249</v>
      </c>
      <c r="S13" s="25"/>
      <c r="T13" s="27">
        <v>1531</v>
      </c>
      <c r="U13" s="27"/>
      <c r="V13" s="25">
        <v>351.7</v>
      </c>
      <c r="W13" s="28">
        <v>16.3</v>
      </c>
      <c r="X13" s="123"/>
      <c r="Y13" s="20" t="s">
        <v>32</v>
      </c>
      <c r="Z13" s="122"/>
    </row>
    <row r="14" spans="1:25" s="36" customFormat="1" ht="15" customHeight="1" hidden="1">
      <c r="A14" s="22">
        <v>68</v>
      </c>
      <c r="B14" s="22" t="s">
        <v>45</v>
      </c>
      <c r="C14" s="22" t="s">
        <v>45</v>
      </c>
      <c r="D14" s="21"/>
      <c r="E14" s="22"/>
      <c r="F14" s="22">
        <v>20</v>
      </c>
      <c r="G14" s="37"/>
      <c r="H14" s="37"/>
      <c r="I14" s="37">
        <v>2</v>
      </c>
      <c r="J14" s="38">
        <v>0.27291666666666664</v>
      </c>
      <c r="K14" s="39"/>
      <c r="L14" s="40">
        <v>205.546</v>
      </c>
      <c r="M14" s="41">
        <v>222.715</v>
      </c>
      <c r="N14" s="42"/>
      <c r="O14" s="43"/>
      <c r="P14" s="43"/>
      <c r="Q14" s="37">
        <v>4153</v>
      </c>
      <c r="R14" s="37">
        <v>2605</v>
      </c>
      <c r="S14" s="37"/>
      <c r="T14" s="43"/>
      <c r="U14" s="43"/>
      <c r="V14" s="42"/>
      <c r="W14" s="44"/>
      <c r="X14" s="43"/>
      <c r="Y14" s="43"/>
    </row>
    <row r="15" spans="1:25" s="36" customFormat="1" ht="15" customHeight="1" hidden="1">
      <c r="A15" s="22">
        <v>56</v>
      </c>
      <c r="B15" s="22" t="s">
        <v>45</v>
      </c>
      <c r="C15" s="22"/>
      <c r="D15" s="21"/>
      <c r="E15" s="22"/>
      <c r="F15" s="22">
        <v>18</v>
      </c>
      <c r="G15" s="37"/>
      <c r="H15" s="37"/>
      <c r="I15" s="37">
        <v>12</v>
      </c>
      <c r="J15" s="38">
        <v>0.3361111111111111</v>
      </c>
      <c r="K15" s="39"/>
      <c r="L15" s="40">
        <v>130.157</v>
      </c>
      <c r="M15" s="41">
        <v>268.97</v>
      </c>
      <c r="N15" s="42"/>
      <c r="O15" s="43"/>
      <c r="P15" s="43"/>
      <c r="Q15" s="37">
        <v>10724</v>
      </c>
      <c r="R15" s="37">
        <v>822</v>
      </c>
      <c r="S15" s="37">
        <v>1801</v>
      </c>
      <c r="T15" s="43"/>
      <c r="U15" s="43"/>
      <c r="V15" s="42"/>
      <c r="W15" s="44"/>
      <c r="X15" s="43"/>
      <c r="Y15" s="43"/>
    </row>
    <row r="16" spans="1:25" s="36" customFormat="1" ht="15" customHeight="1" hidden="1">
      <c r="A16" s="37">
        <v>62</v>
      </c>
      <c r="B16" s="22" t="s">
        <v>33</v>
      </c>
      <c r="C16" s="37"/>
      <c r="D16" s="21"/>
      <c r="E16" s="37"/>
      <c r="F16" s="37"/>
      <c r="G16" s="37"/>
      <c r="H16" s="37"/>
      <c r="I16" s="37"/>
      <c r="J16" s="38"/>
      <c r="K16" s="39"/>
      <c r="L16" s="40"/>
      <c r="M16" s="41"/>
      <c r="N16" s="42"/>
      <c r="O16" s="43"/>
      <c r="P16" s="43"/>
      <c r="Q16" s="37"/>
      <c r="R16" s="37"/>
      <c r="S16" s="37"/>
      <c r="T16" s="43"/>
      <c r="U16" s="43"/>
      <c r="V16" s="42"/>
      <c r="W16" s="44"/>
      <c r="X16" s="43"/>
      <c r="Y16" s="43"/>
    </row>
    <row r="17" spans="1:25" s="36" customFormat="1" ht="15" customHeight="1" hidden="1">
      <c r="A17" s="37">
        <v>55</v>
      </c>
      <c r="B17" s="37" t="s">
        <v>33</v>
      </c>
      <c r="C17" s="37"/>
      <c r="D17" s="21"/>
      <c r="E17" s="37"/>
      <c r="F17" s="37"/>
      <c r="G17" s="37"/>
      <c r="H17" s="37"/>
      <c r="I17" s="37"/>
      <c r="J17" s="38"/>
      <c r="K17" s="39"/>
      <c r="L17" s="40"/>
      <c r="M17" s="41"/>
      <c r="N17" s="42"/>
      <c r="O17" s="43"/>
      <c r="P17" s="43"/>
      <c r="Q17" s="37"/>
      <c r="R17" s="37"/>
      <c r="S17" s="37"/>
      <c r="T17" s="43"/>
      <c r="U17" s="43"/>
      <c r="V17" s="42"/>
      <c r="W17" s="44"/>
      <c r="X17" s="43"/>
      <c r="Y17" s="43"/>
    </row>
    <row r="18" spans="5:6" ht="15">
      <c r="E18" s="1">
        <v>22</v>
      </c>
      <c r="F18" s="1">
        <v>22</v>
      </c>
    </row>
    <row r="19" spans="4:23" ht="15" hidden="1">
      <c r="D19" s="1" t="e">
        <f>#REF!-D18</f>
        <v>#REF!</v>
      </c>
      <c r="E19" s="1" t="e">
        <f>#REF!-E18</f>
        <v>#REF!</v>
      </c>
      <c r="F19" s="1" t="e">
        <f>#REF!-F18</f>
        <v>#REF!</v>
      </c>
      <c r="G19" s="1"/>
      <c r="H19">
        <f>AVERAGE(H5,H8:H9,H12:H13)</f>
        <v>9.8</v>
      </c>
      <c r="I19" s="1">
        <f>AVERAGE(I5,I8:I9,I12:I13)</f>
        <v>6.8</v>
      </c>
      <c r="J19" s="45">
        <f>AVERAGE(J5,J8:J9,J12:J13)</f>
        <v>0.31166666666666665</v>
      </c>
      <c r="L19">
        <f>AVERAGE(L5,L8:L9,L12:L13)</f>
        <v>172.6818</v>
      </c>
      <c r="M19">
        <f>MAX('[1]Foglio1'!D21:D24)</f>
        <v>201.073</v>
      </c>
      <c r="N19">
        <f aca="true" t="shared" si="0" ref="N19:S19">AVERAGE(N5,N8:N9,N12:N13)</f>
        <v>552521.976</v>
      </c>
      <c r="O19">
        <f t="shared" si="0"/>
        <v>258.7</v>
      </c>
      <c r="P19" s="46">
        <f t="shared" si="0"/>
        <v>0.0128</v>
      </c>
      <c r="Q19">
        <f t="shared" si="0"/>
        <v>4597.8</v>
      </c>
      <c r="R19">
        <f t="shared" si="0"/>
        <v>10394.4</v>
      </c>
      <c r="S19">
        <f t="shared" si="0"/>
        <v>3603.5</v>
      </c>
      <c r="T19">
        <f>AVERAGE(T5,T8:T9,T12:T13)</f>
        <v>1407.5</v>
      </c>
      <c r="U19">
        <f>AVERAGE(U5,U8:U9,U12:U13)</f>
        <v>219</v>
      </c>
      <c r="V19">
        <f>AVERAGE(V5,V8:V9,V12:V13)</f>
        <v>332.072</v>
      </c>
      <c r="W19">
        <f>AVERAGE(W5,W8:W9,W12:W13)</f>
        <v>13.8</v>
      </c>
    </row>
    <row r="20" spans="2:21" ht="15" hidden="1">
      <c r="B20" s="1" t="s">
        <v>46</v>
      </c>
      <c r="D20" s="1" t="e">
        <f>D21/#REF!</f>
        <v>#REF!</v>
      </c>
      <c r="E20" s="1" t="e">
        <f>E21/#REF!</f>
        <v>#REF!</v>
      </c>
      <c r="F20" s="1" t="e">
        <f>F21/#REF!</f>
        <v>#REF!</v>
      </c>
      <c r="M20" t="s">
        <v>47</v>
      </c>
      <c r="Q20" s="117">
        <f>AVERAGE(Q19:U19)</f>
        <v>4044.44</v>
      </c>
      <c r="R20" s="117"/>
      <c r="S20" s="117"/>
      <c r="T20" s="117"/>
      <c r="U20" s="117"/>
    </row>
    <row r="21" spans="2:6" ht="15" hidden="1">
      <c r="B21" s="1" t="s">
        <v>48</v>
      </c>
      <c r="D21" s="1">
        <v>50</v>
      </c>
      <c r="E21" s="1">
        <v>8</v>
      </c>
      <c r="F21" s="1">
        <v>40</v>
      </c>
    </row>
  </sheetData>
  <sheetProtection/>
  <mergeCells count="10">
    <mergeCell ref="Z5:Z13"/>
    <mergeCell ref="X5:X13"/>
    <mergeCell ref="K5:K13"/>
    <mergeCell ref="Q2:S2"/>
    <mergeCell ref="O1:P1"/>
    <mergeCell ref="Q1:S1"/>
    <mergeCell ref="Q20:U20"/>
    <mergeCell ref="G2:J2"/>
    <mergeCell ref="G1:J1"/>
    <mergeCell ref="O2:P2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="80" zoomScaleNormal="80" workbookViewId="0" topLeftCell="A1">
      <selection activeCell="A39" sqref="A39"/>
    </sheetView>
  </sheetViews>
  <sheetFormatPr defaultColWidth="9.140625" defaultRowHeight="15"/>
  <cols>
    <col min="1" max="1" width="20.28125" style="59" customWidth="1"/>
    <col min="2" max="23" width="6.7109375" style="59" customWidth="1"/>
    <col min="24" max="24" width="0" style="59" hidden="1" customWidth="1"/>
    <col min="25" max="16384" width="9.00390625" style="59" customWidth="1"/>
  </cols>
  <sheetData>
    <row r="1" spans="1:23" ht="15">
      <c r="A1" s="127" t="s">
        <v>49</v>
      </c>
      <c r="B1" s="55">
        <v>0.16666666666666666</v>
      </c>
      <c r="C1" s="56">
        <v>0.208333333333333</v>
      </c>
      <c r="D1" s="56">
        <v>0.249999999999999</v>
      </c>
      <c r="E1" s="57">
        <v>0.291666666666666</v>
      </c>
      <c r="F1" s="57">
        <v>0.333333333333332</v>
      </c>
      <c r="G1" s="57">
        <v>0.374999999999999</v>
      </c>
      <c r="H1" s="57">
        <v>0.416666666666665</v>
      </c>
      <c r="I1" s="57">
        <v>0.458333333333331</v>
      </c>
      <c r="J1" s="57">
        <v>0.499999999999998</v>
      </c>
      <c r="K1" s="57">
        <v>0.541666666666664</v>
      </c>
      <c r="L1" s="57">
        <v>0.583333333333331</v>
      </c>
      <c r="M1" s="57">
        <v>0.624999999999997</v>
      </c>
      <c r="N1" s="57">
        <v>0.666666666666663</v>
      </c>
      <c r="O1" s="57">
        <v>0.70833333333333</v>
      </c>
      <c r="P1" s="57">
        <v>0.749999999999996</v>
      </c>
      <c r="Q1" s="56">
        <v>0.791666666666662</v>
      </c>
      <c r="R1" s="56">
        <v>0.833333333333329</v>
      </c>
      <c r="S1" s="56">
        <v>0.874999999999995</v>
      </c>
      <c r="T1" s="56">
        <v>0.916666666666661</v>
      </c>
      <c r="U1" s="56">
        <v>0.958333333333328</v>
      </c>
      <c r="V1" s="56">
        <v>0.999999999999994</v>
      </c>
      <c r="W1" s="58">
        <v>1.04166666666666</v>
      </c>
    </row>
    <row r="2" spans="1:23" ht="15.75" thickBot="1">
      <c r="A2" s="128"/>
      <c r="B2" s="60">
        <v>0.20833333333333334</v>
      </c>
      <c r="C2" s="61">
        <v>0.25</v>
      </c>
      <c r="D2" s="61">
        <v>0.291666666666667</v>
      </c>
      <c r="E2" s="62">
        <v>0.333333333333333</v>
      </c>
      <c r="F2" s="62">
        <v>0.375</v>
      </c>
      <c r="G2" s="62">
        <v>0.416666666666667</v>
      </c>
      <c r="H2" s="62">
        <v>0.458333333333333</v>
      </c>
      <c r="I2" s="62">
        <v>0.5</v>
      </c>
      <c r="J2" s="62">
        <v>0.541666666666667</v>
      </c>
      <c r="K2" s="62">
        <v>0.583333333333333</v>
      </c>
      <c r="L2" s="62">
        <v>0.625</v>
      </c>
      <c r="M2" s="62">
        <v>0.666666666666667</v>
      </c>
      <c r="N2" s="62">
        <v>0.708333333333333</v>
      </c>
      <c r="O2" s="62">
        <v>0.75</v>
      </c>
      <c r="P2" s="62">
        <v>0.791666666666667</v>
      </c>
      <c r="Q2" s="61">
        <v>0.833333333333333</v>
      </c>
      <c r="R2" s="61">
        <v>0.875</v>
      </c>
      <c r="S2" s="61">
        <v>0.916666666666667</v>
      </c>
      <c r="T2" s="61">
        <v>0.958333333333333</v>
      </c>
      <c r="U2" s="61">
        <v>1</v>
      </c>
      <c r="V2" s="61">
        <v>1.04166666666667</v>
      </c>
      <c r="W2" s="63">
        <v>1.08333333333333</v>
      </c>
    </row>
    <row r="3" spans="1:24" ht="15">
      <c r="A3" s="64">
        <v>17</v>
      </c>
      <c r="B3" s="65">
        <v>5</v>
      </c>
      <c r="C3" s="66">
        <v>7</v>
      </c>
      <c r="D3" s="66">
        <v>11</v>
      </c>
      <c r="E3" s="135">
        <v>12</v>
      </c>
      <c r="F3" s="135">
        <v>12</v>
      </c>
      <c r="G3" s="135">
        <v>12</v>
      </c>
      <c r="H3" s="109">
        <v>12</v>
      </c>
      <c r="I3" s="109">
        <v>10</v>
      </c>
      <c r="J3" s="109">
        <v>11</v>
      </c>
      <c r="K3" s="109">
        <v>9</v>
      </c>
      <c r="L3" s="135">
        <v>8</v>
      </c>
      <c r="M3" s="109">
        <v>8</v>
      </c>
      <c r="N3" s="135">
        <v>8</v>
      </c>
      <c r="O3" s="135">
        <v>8</v>
      </c>
      <c r="P3" s="135">
        <v>8</v>
      </c>
      <c r="Q3" s="110">
        <v>10</v>
      </c>
      <c r="R3" s="110">
        <v>9</v>
      </c>
      <c r="S3" s="111">
        <v>8</v>
      </c>
      <c r="T3" s="111">
        <v>4</v>
      </c>
      <c r="U3" s="111">
        <v>4</v>
      </c>
      <c r="V3" s="111">
        <v>4</v>
      </c>
      <c r="W3" s="111">
        <v>3</v>
      </c>
      <c r="X3" s="68">
        <v>2243</v>
      </c>
    </row>
    <row r="4" spans="1:24" ht="15">
      <c r="A4" s="69">
        <v>58</v>
      </c>
      <c r="B4" s="70">
        <v>3</v>
      </c>
      <c r="C4" s="71">
        <v>4</v>
      </c>
      <c r="D4" s="71">
        <v>6</v>
      </c>
      <c r="E4" s="112">
        <v>7</v>
      </c>
      <c r="F4" s="112">
        <v>7</v>
      </c>
      <c r="G4" s="112">
        <v>7</v>
      </c>
      <c r="H4" s="136">
        <v>7</v>
      </c>
      <c r="I4" s="136">
        <v>8</v>
      </c>
      <c r="J4" s="112">
        <v>6</v>
      </c>
      <c r="K4" s="112">
        <v>6</v>
      </c>
      <c r="L4" s="112">
        <v>6</v>
      </c>
      <c r="M4" s="112">
        <v>6</v>
      </c>
      <c r="N4" s="112">
        <v>6</v>
      </c>
      <c r="O4" s="112">
        <v>6</v>
      </c>
      <c r="P4" s="112">
        <v>6</v>
      </c>
      <c r="Q4" s="137">
        <v>7</v>
      </c>
      <c r="R4" s="138">
        <v>6</v>
      </c>
      <c r="S4" s="138">
        <v>5</v>
      </c>
      <c r="T4" s="138">
        <v>2</v>
      </c>
      <c r="U4" s="138">
        <v>2</v>
      </c>
      <c r="V4" s="138">
        <v>2</v>
      </c>
      <c r="W4" s="138">
        <v>2</v>
      </c>
      <c r="X4" s="68">
        <v>2303</v>
      </c>
    </row>
    <row r="5" spans="1:23" ht="15">
      <c r="A5" s="69" t="s">
        <v>50</v>
      </c>
      <c r="B5" s="70">
        <v>2</v>
      </c>
      <c r="C5" s="71">
        <v>3</v>
      </c>
      <c r="D5" s="71">
        <v>5</v>
      </c>
      <c r="E5" s="112">
        <v>6</v>
      </c>
      <c r="F5" s="112">
        <v>6</v>
      </c>
      <c r="G5" s="112">
        <v>6</v>
      </c>
      <c r="H5" s="112">
        <v>5</v>
      </c>
      <c r="I5" s="112">
        <v>5</v>
      </c>
      <c r="J5" s="112">
        <v>6</v>
      </c>
      <c r="K5" s="136">
        <v>7</v>
      </c>
      <c r="L5" s="112">
        <v>6</v>
      </c>
      <c r="M5" s="112">
        <v>6</v>
      </c>
      <c r="N5" s="112">
        <v>6</v>
      </c>
      <c r="O5" s="112">
        <v>6</v>
      </c>
      <c r="P5" s="136">
        <v>7</v>
      </c>
      <c r="Q5" s="138">
        <v>6</v>
      </c>
      <c r="R5" s="138">
        <v>5</v>
      </c>
      <c r="S5" s="138">
        <v>4</v>
      </c>
      <c r="T5" s="138">
        <v>2</v>
      </c>
      <c r="U5" s="138">
        <v>2</v>
      </c>
      <c r="V5" s="138">
        <v>2</v>
      </c>
      <c r="W5" s="138">
        <v>1</v>
      </c>
    </row>
    <row r="6" spans="1:24" ht="15">
      <c r="A6" s="73">
        <v>71</v>
      </c>
      <c r="B6" s="70">
        <v>4</v>
      </c>
      <c r="C6" s="71">
        <v>6</v>
      </c>
      <c r="D6" s="71">
        <v>9</v>
      </c>
      <c r="E6" s="112">
        <v>11</v>
      </c>
      <c r="F6" s="112">
        <v>11</v>
      </c>
      <c r="G6" s="112">
        <v>11</v>
      </c>
      <c r="H6" s="136">
        <v>11</v>
      </c>
      <c r="I6" s="136">
        <v>11</v>
      </c>
      <c r="J6" s="136">
        <v>12</v>
      </c>
      <c r="K6" s="136">
        <v>12</v>
      </c>
      <c r="L6" s="136">
        <v>11</v>
      </c>
      <c r="M6" s="136">
        <v>11</v>
      </c>
      <c r="N6" s="136">
        <v>13</v>
      </c>
      <c r="O6" s="112">
        <v>11</v>
      </c>
      <c r="P6" s="136">
        <v>11</v>
      </c>
      <c r="Q6" s="137">
        <v>11</v>
      </c>
      <c r="R6" s="138">
        <v>11</v>
      </c>
      <c r="S6" s="138">
        <v>8</v>
      </c>
      <c r="T6" s="138">
        <v>3</v>
      </c>
      <c r="U6" s="138">
        <v>3</v>
      </c>
      <c r="V6" s="138">
        <v>3</v>
      </c>
      <c r="W6" s="138">
        <v>2</v>
      </c>
      <c r="X6" s="68">
        <v>2347</v>
      </c>
    </row>
    <row r="7" spans="1:24" ht="15">
      <c r="A7" s="73">
        <v>74</v>
      </c>
      <c r="B7" s="74">
        <v>3</v>
      </c>
      <c r="C7" s="75">
        <v>5</v>
      </c>
      <c r="D7" s="75">
        <v>8</v>
      </c>
      <c r="E7" s="139">
        <v>9</v>
      </c>
      <c r="F7" s="139">
        <v>9</v>
      </c>
      <c r="G7" s="139">
        <v>9</v>
      </c>
      <c r="H7" s="139">
        <v>8</v>
      </c>
      <c r="I7" s="140">
        <v>7</v>
      </c>
      <c r="J7" s="140">
        <v>8</v>
      </c>
      <c r="K7" s="139">
        <v>7</v>
      </c>
      <c r="L7" s="139">
        <v>7</v>
      </c>
      <c r="M7" s="139">
        <v>7</v>
      </c>
      <c r="N7" s="139">
        <v>7</v>
      </c>
      <c r="O7" s="139">
        <v>7</v>
      </c>
      <c r="P7" s="139">
        <v>7</v>
      </c>
      <c r="Q7" s="141">
        <v>7</v>
      </c>
      <c r="R7" s="142">
        <v>7</v>
      </c>
      <c r="S7" s="142">
        <v>5</v>
      </c>
      <c r="T7" s="142">
        <v>3</v>
      </c>
      <c r="U7" s="142">
        <v>3</v>
      </c>
      <c r="V7" s="142">
        <v>3</v>
      </c>
      <c r="W7" s="142">
        <v>1</v>
      </c>
      <c r="X7" s="68">
        <v>1796</v>
      </c>
    </row>
    <row r="8" spans="1:23" ht="15.75" thickBot="1">
      <c r="A8" s="69"/>
      <c r="B8" s="74"/>
      <c r="C8" s="75"/>
      <c r="D8" s="75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2"/>
      <c r="R8" s="142"/>
      <c r="S8" s="142"/>
      <c r="T8" s="142"/>
      <c r="U8" s="142"/>
      <c r="V8" s="142"/>
      <c r="W8" s="142"/>
    </row>
    <row r="9" spans="1:24" ht="15.75" thickBot="1">
      <c r="A9" s="78" t="s">
        <v>51</v>
      </c>
      <c r="B9" s="79">
        <f aca="true" t="shared" si="0" ref="B9:W9">SUM(B3:B8)</f>
        <v>17</v>
      </c>
      <c r="C9" s="80">
        <f t="shared" si="0"/>
        <v>25</v>
      </c>
      <c r="D9" s="80">
        <f t="shared" si="0"/>
        <v>39</v>
      </c>
      <c r="E9" s="81">
        <f t="shared" si="0"/>
        <v>45</v>
      </c>
      <c r="F9" s="81">
        <f t="shared" si="0"/>
        <v>45</v>
      </c>
      <c r="G9" s="81">
        <f t="shared" si="0"/>
        <v>45</v>
      </c>
      <c r="H9" s="81">
        <f t="shared" si="0"/>
        <v>43</v>
      </c>
      <c r="I9" s="81">
        <f t="shared" si="0"/>
        <v>41</v>
      </c>
      <c r="J9" s="81">
        <f t="shared" si="0"/>
        <v>43</v>
      </c>
      <c r="K9" s="81">
        <f t="shared" si="0"/>
        <v>41</v>
      </c>
      <c r="L9" s="81">
        <f t="shared" si="0"/>
        <v>38</v>
      </c>
      <c r="M9" s="81">
        <f t="shared" si="0"/>
        <v>38</v>
      </c>
      <c r="N9" s="81">
        <f t="shared" si="0"/>
        <v>40</v>
      </c>
      <c r="O9" s="81">
        <f t="shared" si="0"/>
        <v>38</v>
      </c>
      <c r="P9" s="81">
        <f t="shared" si="0"/>
        <v>39</v>
      </c>
      <c r="Q9" s="80">
        <f t="shared" si="0"/>
        <v>41</v>
      </c>
      <c r="R9" s="80">
        <f t="shared" si="0"/>
        <v>38</v>
      </c>
      <c r="S9" s="80">
        <f t="shared" si="0"/>
        <v>30</v>
      </c>
      <c r="T9" s="80">
        <f t="shared" si="0"/>
        <v>14</v>
      </c>
      <c r="U9" s="80">
        <f t="shared" si="0"/>
        <v>14</v>
      </c>
      <c r="V9" s="80">
        <f t="shared" si="0"/>
        <v>14</v>
      </c>
      <c r="W9" s="80">
        <f t="shared" si="0"/>
        <v>9</v>
      </c>
      <c r="X9" s="59">
        <f>SUM(X3:X7)</f>
        <v>8689</v>
      </c>
    </row>
    <row r="10" ht="15" hidden="1"/>
    <row r="11" spans="1:23" ht="15" hidden="1">
      <c r="A11" s="129" t="s">
        <v>52</v>
      </c>
      <c r="B11" s="55">
        <v>0.16666666666666666</v>
      </c>
      <c r="C11" s="56">
        <v>0.208333333333333</v>
      </c>
      <c r="D11" s="56">
        <v>0.249999999999999</v>
      </c>
      <c r="E11" s="57">
        <v>0.291666666666666</v>
      </c>
      <c r="F11" s="57">
        <v>0.333333333333332</v>
      </c>
      <c r="G11" s="57">
        <v>0.374999999999999</v>
      </c>
      <c r="H11" s="57">
        <v>0.416666666666665</v>
      </c>
      <c r="I11" s="57">
        <v>0.458333333333331</v>
      </c>
      <c r="J11" s="57">
        <v>0.499999999999998</v>
      </c>
      <c r="K11" s="57">
        <v>0.541666666666664</v>
      </c>
      <c r="L11" s="57">
        <v>0.583333333333331</v>
      </c>
      <c r="M11" s="57">
        <v>0.624999999999997</v>
      </c>
      <c r="N11" s="57">
        <v>0.666666666666663</v>
      </c>
      <c r="O11" s="57">
        <v>0.70833333333333</v>
      </c>
      <c r="P11" s="57">
        <v>0.749999999999996</v>
      </c>
      <c r="Q11" s="56">
        <v>0.791666666666662</v>
      </c>
      <c r="R11" s="56">
        <v>0.833333333333329</v>
      </c>
      <c r="S11" s="56">
        <v>0.874999999999995</v>
      </c>
      <c r="T11" s="56">
        <v>0.916666666666661</v>
      </c>
      <c r="U11" s="56">
        <v>0.958333333333328</v>
      </c>
      <c r="V11" s="56">
        <v>0.999999999999994</v>
      </c>
      <c r="W11" s="58">
        <v>1.04166666666666</v>
      </c>
    </row>
    <row r="12" spans="1:23" ht="15.75" hidden="1" thickBot="1">
      <c r="A12" s="130"/>
      <c r="B12" s="60">
        <v>0.20833333333333334</v>
      </c>
      <c r="C12" s="61">
        <v>0.25</v>
      </c>
      <c r="D12" s="61">
        <v>0.291666666666667</v>
      </c>
      <c r="E12" s="62">
        <v>0.333333333333333</v>
      </c>
      <c r="F12" s="62">
        <v>0.375</v>
      </c>
      <c r="G12" s="62">
        <v>0.416666666666667</v>
      </c>
      <c r="H12" s="62">
        <v>0.458333333333333</v>
      </c>
      <c r="I12" s="62">
        <v>0.5</v>
      </c>
      <c r="J12" s="62">
        <v>0.541666666666667</v>
      </c>
      <c r="K12" s="62">
        <v>0.583333333333333</v>
      </c>
      <c r="L12" s="62">
        <v>0.625</v>
      </c>
      <c r="M12" s="62">
        <v>0.666666666666667</v>
      </c>
      <c r="N12" s="62">
        <v>0.708333333333333</v>
      </c>
      <c r="O12" s="62">
        <v>0.75</v>
      </c>
      <c r="P12" s="62">
        <v>0.791666666666667</v>
      </c>
      <c r="Q12" s="61">
        <v>0.833333333333333</v>
      </c>
      <c r="R12" s="61">
        <v>0.875</v>
      </c>
      <c r="S12" s="61">
        <v>0.916666666666667</v>
      </c>
      <c r="T12" s="61">
        <v>0.958333333333333</v>
      </c>
      <c r="U12" s="61">
        <v>1</v>
      </c>
      <c r="V12" s="61">
        <v>1.04166666666667</v>
      </c>
      <c r="W12" s="63">
        <v>1.08333333333333</v>
      </c>
    </row>
    <row r="13" spans="1:23" ht="15" hidden="1">
      <c r="A13" s="64"/>
      <c r="B13" s="8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ht="15" hidden="1">
      <c r="A14" s="69"/>
      <c r="B14" s="83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5" hidden="1">
      <c r="A15" s="69"/>
      <c r="B15" s="8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15" hidden="1">
      <c r="A16" s="84"/>
      <c r="B16" s="83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5" hidden="1">
      <c r="A17" s="84"/>
      <c r="B17" s="83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15" hidden="1">
      <c r="A18" s="85"/>
      <c r="B18" s="8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15.75" hidden="1" thickBot="1">
      <c r="A19" s="78" t="s">
        <v>53</v>
      </c>
      <c r="B19" s="87">
        <f aca="true" t="shared" si="1" ref="B19:W19">SUM(B13:B18)</f>
        <v>0</v>
      </c>
      <c r="C19" s="81">
        <f t="shared" si="1"/>
        <v>0</v>
      </c>
      <c r="D19" s="81">
        <f t="shared" si="1"/>
        <v>0</v>
      </c>
      <c r="E19" s="81">
        <f t="shared" si="1"/>
        <v>0</v>
      </c>
      <c r="F19" s="81">
        <f t="shared" si="1"/>
        <v>0</v>
      </c>
      <c r="G19" s="81">
        <f t="shared" si="1"/>
        <v>0</v>
      </c>
      <c r="H19" s="81">
        <f t="shared" si="1"/>
        <v>0</v>
      </c>
      <c r="I19" s="81">
        <f t="shared" si="1"/>
        <v>0</v>
      </c>
      <c r="J19" s="81">
        <f t="shared" si="1"/>
        <v>0</v>
      </c>
      <c r="K19" s="81">
        <f t="shared" si="1"/>
        <v>0</v>
      </c>
      <c r="L19" s="81">
        <f t="shared" si="1"/>
        <v>0</v>
      </c>
      <c r="M19" s="81">
        <f t="shared" si="1"/>
        <v>0</v>
      </c>
      <c r="N19" s="81">
        <f t="shared" si="1"/>
        <v>0</v>
      </c>
      <c r="O19" s="81">
        <f t="shared" si="1"/>
        <v>0</v>
      </c>
      <c r="P19" s="81">
        <f t="shared" si="1"/>
        <v>0</v>
      </c>
      <c r="Q19" s="81">
        <f t="shared" si="1"/>
        <v>0</v>
      </c>
      <c r="R19" s="81">
        <f t="shared" si="1"/>
        <v>0</v>
      </c>
      <c r="S19" s="81">
        <f t="shared" si="1"/>
        <v>0</v>
      </c>
      <c r="T19" s="81">
        <f t="shared" si="1"/>
        <v>0</v>
      </c>
      <c r="U19" s="81">
        <f t="shared" si="1"/>
        <v>0</v>
      </c>
      <c r="V19" s="81">
        <f t="shared" si="1"/>
        <v>0</v>
      </c>
      <c r="W19" s="81">
        <f t="shared" si="1"/>
        <v>0</v>
      </c>
    </row>
    <row r="20" spans="2:23" ht="15" hidden="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ht="15" hidden="1">
      <c r="A21" s="129" t="s">
        <v>54</v>
      </c>
      <c r="B21" s="55">
        <v>0.16666666666666666</v>
      </c>
      <c r="C21" s="56">
        <v>0.208333333333333</v>
      </c>
      <c r="D21" s="56">
        <v>0.249999999999999</v>
      </c>
      <c r="E21" s="57">
        <v>0.291666666666666</v>
      </c>
      <c r="F21" s="57">
        <v>0.333333333333332</v>
      </c>
      <c r="G21" s="57">
        <v>0.374999999999999</v>
      </c>
      <c r="H21" s="57">
        <v>0.416666666666665</v>
      </c>
      <c r="I21" s="57">
        <v>0.458333333333331</v>
      </c>
      <c r="J21" s="57">
        <v>0.499999999999998</v>
      </c>
      <c r="K21" s="57">
        <v>0.541666666666664</v>
      </c>
      <c r="L21" s="57">
        <v>0.583333333333331</v>
      </c>
      <c r="M21" s="57">
        <v>0.624999999999997</v>
      </c>
      <c r="N21" s="57">
        <v>0.666666666666663</v>
      </c>
      <c r="O21" s="57">
        <v>0.70833333333333</v>
      </c>
      <c r="P21" s="57">
        <v>0.749999999999996</v>
      </c>
      <c r="Q21" s="56">
        <v>0.791666666666662</v>
      </c>
      <c r="R21" s="56">
        <v>0.833333333333329</v>
      </c>
      <c r="S21" s="56">
        <v>0.874999999999995</v>
      </c>
      <c r="T21" s="56">
        <v>0.916666666666661</v>
      </c>
      <c r="U21" s="56">
        <v>0.958333333333328</v>
      </c>
      <c r="V21" s="56">
        <v>0.999999999999994</v>
      </c>
      <c r="W21" s="58">
        <v>1.04166666666666</v>
      </c>
    </row>
    <row r="22" spans="1:23" ht="15.75" hidden="1" thickBot="1">
      <c r="A22" s="130"/>
      <c r="B22" s="60">
        <v>0.20833333333333334</v>
      </c>
      <c r="C22" s="61">
        <v>0.25</v>
      </c>
      <c r="D22" s="61">
        <v>0.291666666666667</v>
      </c>
      <c r="E22" s="62">
        <v>0.333333333333333</v>
      </c>
      <c r="F22" s="62">
        <v>0.375</v>
      </c>
      <c r="G22" s="62">
        <v>0.416666666666667</v>
      </c>
      <c r="H22" s="62">
        <v>0.458333333333333</v>
      </c>
      <c r="I22" s="62">
        <v>0.5</v>
      </c>
      <c r="J22" s="62">
        <v>0.541666666666667</v>
      </c>
      <c r="K22" s="62">
        <v>0.583333333333333</v>
      </c>
      <c r="L22" s="62">
        <v>0.625</v>
      </c>
      <c r="M22" s="62">
        <v>0.666666666666667</v>
      </c>
      <c r="N22" s="62">
        <v>0.708333333333333</v>
      </c>
      <c r="O22" s="62">
        <v>0.75</v>
      </c>
      <c r="P22" s="62">
        <v>0.791666666666667</v>
      </c>
      <c r="Q22" s="61">
        <v>0.833333333333333</v>
      </c>
      <c r="R22" s="61">
        <v>0.875</v>
      </c>
      <c r="S22" s="61">
        <v>0.916666666666667</v>
      </c>
      <c r="T22" s="61">
        <v>0.958333333333333</v>
      </c>
      <c r="U22" s="61">
        <v>1</v>
      </c>
      <c r="V22" s="61">
        <v>1.04166666666667</v>
      </c>
      <c r="W22" s="63">
        <v>1.08333333333333</v>
      </c>
    </row>
    <row r="23" spans="1:23" ht="15" hidden="1">
      <c r="A23" s="64"/>
      <c r="B23" s="8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15" hidden="1">
      <c r="A24" s="69"/>
      <c r="B24" s="83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15" hidden="1">
      <c r="A25" s="97"/>
      <c r="B25" s="103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ht="15" hidden="1">
      <c r="A26" s="97"/>
      <c r="B26" s="103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1:23" ht="15" hidden="1">
      <c r="A27" s="104"/>
      <c r="B27" s="105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</row>
    <row r="28" spans="1:23" ht="15" hidden="1">
      <c r="A28" s="104"/>
      <c r="B28" s="10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1:23" ht="15.75" hidden="1" thickBot="1">
      <c r="A29" s="101" t="s">
        <v>55</v>
      </c>
      <c r="B29" s="106">
        <f aca="true" t="shared" si="2" ref="B29:W29">SUM(B23:B28)</f>
        <v>0</v>
      </c>
      <c r="C29" s="102">
        <f t="shared" si="2"/>
        <v>0</v>
      </c>
      <c r="D29" s="102">
        <f t="shared" si="2"/>
        <v>0</v>
      </c>
      <c r="E29" s="102">
        <f t="shared" si="2"/>
        <v>0</v>
      </c>
      <c r="F29" s="102">
        <f t="shared" si="2"/>
        <v>0</v>
      </c>
      <c r="G29" s="102">
        <f t="shared" si="2"/>
        <v>0</v>
      </c>
      <c r="H29" s="102">
        <f t="shared" si="2"/>
        <v>0</v>
      </c>
      <c r="I29" s="102">
        <f t="shared" si="2"/>
        <v>0</v>
      </c>
      <c r="J29" s="102">
        <f t="shared" si="2"/>
        <v>0</v>
      </c>
      <c r="K29" s="102">
        <f t="shared" si="2"/>
        <v>0</v>
      </c>
      <c r="L29" s="102">
        <f t="shared" si="2"/>
        <v>0</v>
      </c>
      <c r="M29" s="102">
        <f t="shared" si="2"/>
        <v>0</v>
      </c>
      <c r="N29" s="102">
        <f t="shared" si="2"/>
        <v>0</v>
      </c>
      <c r="O29" s="102">
        <f t="shared" si="2"/>
        <v>0</v>
      </c>
      <c r="P29" s="102">
        <f t="shared" si="2"/>
        <v>0</v>
      </c>
      <c r="Q29" s="102">
        <f t="shared" si="2"/>
        <v>0</v>
      </c>
      <c r="R29" s="102">
        <f t="shared" si="2"/>
        <v>0</v>
      </c>
      <c r="S29" s="102">
        <f t="shared" si="2"/>
        <v>0</v>
      </c>
      <c r="T29" s="102">
        <f t="shared" si="2"/>
        <v>0</v>
      </c>
      <c r="U29" s="102">
        <f t="shared" si="2"/>
        <v>0</v>
      </c>
      <c r="V29" s="102">
        <f t="shared" si="2"/>
        <v>0</v>
      </c>
      <c r="W29" s="102">
        <f t="shared" si="2"/>
        <v>0</v>
      </c>
    </row>
    <row r="30" spans="1:23" ht="15" hidden="1">
      <c r="A30" s="107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ht="15.75" thickBot="1">
      <c r="A31" s="107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ht="15" hidden="1">
      <c r="A32" s="131" t="s">
        <v>56</v>
      </c>
      <c r="B32" s="132">
        <f aca="true" t="shared" si="3" ref="B32:W32">B9+B19+B29</f>
        <v>17</v>
      </c>
      <c r="C32" s="132">
        <f t="shared" si="3"/>
        <v>25</v>
      </c>
      <c r="D32" s="132">
        <f t="shared" si="3"/>
        <v>39</v>
      </c>
      <c r="E32" s="132">
        <f t="shared" si="3"/>
        <v>45</v>
      </c>
      <c r="F32" s="132">
        <f t="shared" si="3"/>
        <v>45</v>
      </c>
      <c r="G32" s="132">
        <f t="shared" si="3"/>
        <v>45</v>
      </c>
      <c r="H32" s="132">
        <f t="shared" si="3"/>
        <v>43</v>
      </c>
      <c r="I32" s="132">
        <f t="shared" si="3"/>
        <v>41</v>
      </c>
      <c r="J32" s="132">
        <f t="shared" si="3"/>
        <v>43</v>
      </c>
      <c r="K32" s="132">
        <f t="shared" si="3"/>
        <v>41</v>
      </c>
      <c r="L32" s="132">
        <f t="shared" si="3"/>
        <v>38</v>
      </c>
      <c r="M32" s="132">
        <f t="shared" si="3"/>
        <v>38</v>
      </c>
      <c r="N32" s="132">
        <f t="shared" si="3"/>
        <v>40</v>
      </c>
      <c r="O32" s="132">
        <f t="shared" si="3"/>
        <v>38</v>
      </c>
      <c r="P32" s="132">
        <f t="shared" si="3"/>
        <v>39</v>
      </c>
      <c r="Q32" s="132">
        <f t="shared" si="3"/>
        <v>41</v>
      </c>
      <c r="R32" s="132">
        <f t="shared" si="3"/>
        <v>38</v>
      </c>
      <c r="S32" s="132">
        <f t="shared" si="3"/>
        <v>30</v>
      </c>
      <c r="T32" s="132">
        <f t="shared" si="3"/>
        <v>14</v>
      </c>
      <c r="U32" s="132">
        <f t="shared" si="3"/>
        <v>14</v>
      </c>
      <c r="V32" s="132">
        <f t="shared" si="3"/>
        <v>14</v>
      </c>
      <c r="W32" s="132">
        <f t="shared" si="3"/>
        <v>9</v>
      </c>
    </row>
    <row r="33" spans="1:23" ht="15.75" hidden="1" thickBot="1">
      <c r="A33" s="131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</row>
    <row r="34" spans="2:23" ht="15" hidden="1">
      <c r="B34" s="55">
        <v>0.16666666666666666</v>
      </c>
      <c r="C34" s="56">
        <v>0.208333333333333</v>
      </c>
      <c r="D34" s="56">
        <v>0.249999999999999</v>
      </c>
      <c r="E34" s="57">
        <v>0.291666666666666</v>
      </c>
      <c r="F34" s="57">
        <v>0.333333333333332</v>
      </c>
      <c r="G34" s="57">
        <v>0.374999999999999</v>
      </c>
      <c r="H34" s="57">
        <v>0.416666666666665</v>
      </c>
      <c r="I34" s="57">
        <v>0.458333333333331</v>
      </c>
      <c r="J34" s="57">
        <v>0.499999999999998</v>
      </c>
      <c r="K34" s="57">
        <v>0.541666666666664</v>
      </c>
      <c r="L34" s="57">
        <v>0.583333333333331</v>
      </c>
      <c r="M34" s="57">
        <v>0.624999999999997</v>
      </c>
      <c r="N34" s="57">
        <v>0.666666666666663</v>
      </c>
      <c r="O34" s="57">
        <v>0.70833333333333</v>
      </c>
      <c r="P34" s="57">
        <v>0.749999999999996</v>
      </c>
      <c r="Q34" s="56">
        <v>0.791666666666662</v>
      </c>
      <c r="R34" s="56">
        <v>0.833333333333329</v>
      </c>
      <c r="S34" s="56">
        <v>0.874999999999995</v>
      </c>
      <c r="T34" s="56">
        <v>0.916666666666661</v>
      </c>
      <c r="U34" s="56">
        <v>0.958333333333328</v>
      </c>
      <c r="V34" s="56">
        <v>0.999999999999994</v>
      </c>
      <c r="W34" s="58">
        <v>1.04166666666666</v>
      </c>
    </row>
    <row r="35" spans="2:23" ht="15.75" hidden="1" thickBot="1">
      <c r="B35" s="60">
        <v>0.20833333333333334</v>
      </c>
      <c r="C35" s="61">
        <v>0.25</v>
      </c>
      <c r="D35" s="61">
        <v>0.291666666666667</v>
      </c>
      <c r="E35" s="62">
        <v>0.333333333333333</v>
      </c>
      <c r="F35" s="62">
        <v>0.375</v>
      </c>
      <c r="G35" s="62">
        <v>0.416666666666667</v>
      </c>
      <c r="H35" s="62">
        <v>0.458333333333333</v>
      </c>
      <c r="I35" s="62">
        <v>0.5</v>
      </c>
      <c r="J35" s="62">
        <v>0.541666666666667</v>
      </c>
      <c r="K35" s="62">
        <v>0.583333333333333</v>
      </c>
      <c r="L35" s="62">
        <v>0.625</v>
      </c>
      <c r="M35" s="62">
        <v>0.666666666666667</v>
      </c>
      <c r="N35" s="62">
        <v>0.708333333333333</v>
      </c>
      <c r="O35" s="62">
        <v>0.75</v>
      </c>
      <c r="P35" s="62">
        <v>0.791666666666667</v>
      </c>
      <c r="Q35" s="61">
        <v>0.833333333333333</v>
      </c>
      <c r="R35" s="61">
        <v>0.875</v>
      </c>
      <c r="S35" s="61">
        <v>0.916666666666667</v>
      </c>
      <c r="T35" s="61">
        <v>0.958333333333333</v>
      </c>
      <c r="U35" s="61">
        <v>1</v>
      </c>
      <c r="V35" s="61">
        <v>1.04166666666667</v>
      </c>
      <c r="W35" s="63">
        <v>1.08333333333333</v>
      </c>
    </row>
    <row r="36" ht="15" hidden="1"/>
    <row r="37" ht="15" hidden="1"/>
    <row r="39" ht="15">
      <c r="A39" s="143" t="s">
        <v>121</v>
      </c>
    </row>
  </sheetData>
  <sheetProtection/>
  <mergeCells count="48">
    <mergeCell ref="M32:M33"/>
    <mergeCell ref="N32:N33"/>
    <mergeCell ref="V32:V33"/>
    <mergeCell ref="W32:W33"/>
    <mergeCell ref="P32:P33"/>
    <mergeCell ref="Q32:Q33"/>
    <mergeCell ref="R32:R33"/>
    <mergeCell ref="S32:S33"/>
    <mergeCell ref="T32:T33"/>
    <mergeCell ref="U32:U33"/>
    <mergeCell ref="I32:I33"/>
    <mergeCell ref="Q30:Q31"/>
    <mergeCell ref="R30:R31"/>
    <mergeCell ref="S30:S31"/>
    <mergeCell ref="O32:O33"/>
    <mergeCell ref="I30:I31"/>
    <mergeCell ref="J30:J31"/>
    <mergeCell ref="J32:J33"/>
    <mergeCell ref="K32:K33"/>
    <mergeCell ref="L32:L33"/>
    <mergeCell ref="W30:W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V30:V31"/>
    <mergeCell ref="K30:K31"/>
    <mergeCell ref="L30:L31"/>
    <mergeCell ref="M30:M31"/>
    <mergeCell ref="N30:N31"/>
    <mergeCell ref="O30:O31"/>
    <mergeCell ref="P30:P31"/>
    <mergeCell ref="T30:T31"/>
    <mergeCell ref="U30:U31"/>
    <mergeCell ref="A1:A2"/>
    <mergeCell ref="A11:A12"/>
    <mergeCell ref="A21:A22"/>
    <mergeCell ref="B30:B31"/>
    <mergeCell ref="G30:G31"/>
    <mergeCell ref="C30:C31"/>
    <mergeCell ref="D30:D31"/>
    <mergeCell ref="E30:E31"/>
    <mergeCell ref="F30:F31"/>
  </mergeCells>
  <printOptions verticalCentered="1"/>
  <pageMargins left="0.7086614173228347" right="0.7086614173228347" top="0.7480314960629921" bottom="0.7480314960629921" header="0.9055118110236221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8"/>
  <sheetViews>
    <sheetView tabSelected="1" workbookViewId="0" topLeftCell="A1">
      <selection activeCell="B21" sqref="B21"/>
    </sheetView>
  </sheetViews>
  <sheetFormatPr defaultColWidth="8.00390625" defaultRowHeight="15"/>
  <cols>
    <col min="1" max="16384" width="8.00390625" style="89" customWidth="1"/>
  </cols>
  <sheetData>
    <row r="3" spans="2:15" ht="12.75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2.75">
      <c r="B4" s="134" t="s">
        <v>74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2.75">
      <c r="A5" s="91" t="s">
        <v>75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</row>
    <row r="6" spans="1:16" ht="12.75">
      <c r="A6" s="91">
        <v>17</v>
      </c>
      <c r="B6" s="92" t="s">
        <v>100</v>
      </c>
      <c r="C6" s="92" t="s">
        <v>76</v>
      </c>
      <c r="D6" s="92" t="s">
        <v>77</v>
      </c>
      <c r="E6" s="92" t="s">
        <v>78</v>
      </c>
      <c r="F6" s="92" t="s">
        <v>101</v>
      </c>
      <c r="G6" s="92" t="s">
        <v>102</v>
      </c>
      <c r="H6" s="92" t="s">
        <v>103</v>
      </c>
      <c r="I6" s="92" t="s">
        <v>104</v>
      </c>
      <c r="J6" s="92" t="s">
        <v>105</v>
      </c>
      <c r="K6" s="92" t="s">
        <v>106</v>
      </c>
      <c r="L6" s="92" t="s">
        <v>107</v>
      </c>
      <c r="M6" s="92" t="s">
        <v>108</v>
      </c>
      <c r="N6" s="92" t="s">
        <v>109</v>
      </c>
      <c r="O6" s="93"/>
      <c r="P6" s="94"/>
    </row>
    <row r="7" spans="1:16" ht="12.75">
      <c r="A7" s="91" t="s">
        <v>79</v>
      </c>
      <c r="B7" s="95" t="s">
        <v>80</v>
      </c>
      <c r="C7" s="95" t="s">
        <v>76</v>
      </c>
      <c r="D7" s="92" t="s">
        <v>78</v>
      </c>
      <c r="E7" s="92" t="s">
        <v>81</v>
      </c>
      <c r="F7" s="92" t="s">
        <v>82</v>
      </c>
      <c r="G7" s="95" t="s">
        <v>83</v>
      </c>
      <c r="H7" s="95" t="s">
        <v>84</v>
      </c>
      <c r="I7" s="95" t="s">
        <v>85</v>
      </c>
      <c r="J7" s="95" t="s">
        <v>86</v>
      </c>
      <c r="K7" s="95" t="s">
        <v>87</v>
      </c>
      <c r="L7" s="92" t="s">
        <v>88</v>
      </c>
      <c r="M7" s="95" t="s">
        <v>89</v>
      </c>
      <c r="N7" s="95" t="s">
        <v>90</v>
      </c>
      <c r="O7" s="95" t="s">
        <v>91</v>
      </c>
      <c r="P7" s="94"/>
    </row>
    <row r="8" spans="1:16" ht="12.75">
      <c r="A8" s="91">
        <v>71</v>
      </c>
      <c r="B8" s="92" t="s">
        <v>110</v>
      </c>
      <c r="C8" s="92" t="s">
        <v>111</v>
      </c>
      <c r="D8" s="92" t="s">
        <v>112</v>
      </c>
      <c r="E8" s="92" t="s">
        <v>113</v>
      </c>
      <c r="F8" s="92" t="s">
        <v>114</v>
      </c>
      <c r="G8" s="92" t="s">
        <v>115</v>
      </c>
      <c r="H8" s="92" t="s">
        <v>116</v>
      </c>
      <c r="I8" s="92" t="s">
        <v>117</v>
      </c>
      <c r="J8" s="92" t="s">
        <v>118</v>
      </c>
      <c r="K8" s="92" t="s">
        <v>106</v>
      </c>
      <c r="L8" s="92" t="s">
        <v>119</v>
      </c>
      <c r="M8" s="92" t="s">
        <v>120</v>
      </c>
      <c r="N8" s="92" t="s">
        <v>109</v>
      </c>
      <c r="O8" s="93"/>
      <c r="P8" s="94"/>
    </row>
    <row r="9" spans="1:16" ht="12.75">
      <c r="A9" s="91">
        <v>74</v>
      </c>
      <c r="B9" s="92" t="s">
        <v>92</v>
      </c>
      <c r="C9" s="92" t="s">
        <v>76</v>
      </c>
      <c r="D9" s="92" t="s">
        <v>93</v>
      </c>
      <c r="E9" s="92" t="s">
        <v>94</v>
      </c>
      <c r="F9" s="92" t="s">
        <v>95</v>
      </c>
      <c r="G9" s="92" t="s">
        <v>96</v>
      </c>
      <c r="H9" s="92" t="s">
        <v>84</v>
      </c>
      <c r="I9" s="92" t="s">
        <v>97</v>
      </c>
      <c r="J9" s="92" t="s">
        <v>98</v>
      </c>
      <c r="K9" s="92" t="s">
        <v>99</v>
      </c>
      <c r="L9" s="93"/>
      <c r="M9" s="93"/>
      <c r="N9" s="93"/>
      <c r="O9" s="93"/>
      <c r="P9" s="94"/>
    </row>
    <row r="10" spans="2:16" ht="12.7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2.75">
      <c r="A11" s="96" t="s">
        <v>122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ht="12.7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12.75">
      <c r="A13" s="144" t="s">
        <v>123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94"/>
    </row>
    <row r="14" spans="1:15" ht="12.75">
      <c r="A14" s="144" t="s">
        <v>124</v>
      </c>
      <c r="B14" s="146"/>
      <c r="C14" s="147" t="s">
        <v>130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ht="25.5" customHeight="1">
      <c r="A15" s="149" t="s">
        <v>125</v>
      </c>
      <c r="B15" s="150"/>
      <c r="C15" s="148" t="s">
        <v>128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12.75">
      <c r="A16" s="151"/>
      <c r="B16" s="152"/>
      <c r="C16" s="147" t="s">
        <v>129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33" customHeight="1">
      <c r="A17" s="153"/>
      <c r="B17" s="154"/>
      <c r="C17" s="155" t="s">
        <v>131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</row>
    <row r="18" spans="1:15" ht="12.75">
      <c r="A18" s="144" t="s">
        <v>126</v>
      </c>
      <c r="B18" s="146"/>
      <c r="C18" s="147" t="s">
        <v>127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</sheetData>
  <mergeCells count="8">
    <mergeCell ref="C16:O16"/>
    <mergeCell ref="C17:O17"/>
    <mergeCell ref="C18:O18"/>
    <mergeCell ref="A15:B17"/>
    <mergeCell ref="B4:O4"/>
    <mergeCell ref="B3:O3"/>
    <mergeCell ref="C14:O14"/>
    <mergeCell ref="C15:O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w057</dc:creator>
  <cp:keywords/>
  <dc:description/>
  <cp:lastModifiedBy>w057</cp:lastModifiedBy>
  <cp:lastPrinted>2020-01-25T12:00:42Z</cp:lastPrinted>
  <dcterms:created xsi:type="dcterms:W3CDTF">2020-01-21T08:40:26Z</dcterms:created>
  <dcterms:modified xsi:type="dcterms:W3CDTF">2020-03-16T15:49:26Z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